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Rezepturen (Quellcode)\Rezepturen für Clean Ingredients\"/>
    </mc:Choice>
  </mc:AlternateContent>
  <bookViews>
    <workbookView xWindow="1275" yWindow="0" windowWidth="28800" windowHeight="1221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4" i="2"/>
  <c r="X15" i="2"/>
  <c r="X16" i="2"/>
  <c r="X17" i="2"/>
  <c r="X13"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4" i="2"/>
  <c r="D14" i="2"/>
  <c r="C15" i="2"/>
  <c r="D15" i="2"/>
  <c r="C16" i="2"/>
  <c r="D16" i="2"/>
  <c r="C17" i="2"/>
  <c r="D17" i="2"/>
  <c r="C13" i="2"/>
  <c r="D13"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4" i="2"/>
  <c r="B15" i="2"/>
  <c r="B16" i="2"/>
  <c r="B17" i="2"/>
  <c r="B13"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4" i="2"/>
  <c r="J15" i="2"/>
  <c r="J16" i="2"/>
  <c r="J17" i="2"/>
  <c r="J13"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64" i="2" l="1"/>
  <c r="J68" i="2" s="1"/>
  <c r="E26" i="2"/>
  <c r="J89" i="2"/>
  <c r="J93" i="2" s="1"/>
  <c r="J104" i="2"/>
  <c r="J109" i="2" s="1"/>
  <c r="J73" i="2"/>
  <c r="J77" i="2" s="1"/>
  <c r="F22" i="2"/>
  <c r="F12" i="2"/>
  <c r="F39" i="2"/>
  <c r="G15" i="2"/>
  <c r="E42" i="2"/>
  <c r="F23" i="2"/>
  <c r="G36" i="2"/>
  <c r="E34" i="2"/>
  <c r="G28" i="2"/>
  <c r="F13" i="2"/>
  <c r="E33" i="2"/>
  <c r="F31" i="2"/>
  <c r="E20" i="2"/>
  <c r="J94" i="2"/>
  <c r="J99" i="2" s="1"/>
  <c r="J83" i="2"/>
  <c r="J88" i="2" s="1"/>
  <c r="J100" i="2"/>
  <c r="J103" i="2" s="1"/>
  <c r="J113" i="2"/>
  <c r="J118" i="2" s="1"/>
  <c r="J78" i="2"/>
  <c r="J82" i="2" s="1"/>
  <c r="X46" i="2"/>
  <c r="C46" i="2" s="1"/>
  <c r="G46" i="2" s="1"/>
  <c r="J69" i="2"/>
  <c r="J72" i="2" s="1"/>
  <c r="E14" i="2"/>
  <c r="G42" i="2"/>
  <c r="E40" i="2"/>
  <c r="F37" i="2"/>
  <c r="G34" i="2"/>
  <c r="E32" i="2"/>
  <c r="F29" i="2"/>
  <c r="G26" i="2"/>
  <c r="E24" i="2"/>
  <c r="G20" i="2"/>
  <c r="E18" i="2"/>
  <c r="F16" i="2"/>
  <c r="G12" i="2"/>
  <c r="G27" i="2"/>
  <c r="F42" i="2"/>
  <c r="G39" i="2"/>
  <c r="E37" i="2"/>
  <c r="F34" i="2"/>
  <c r="G31" i="2"/>
  <c r="E29" i="2"/>
  <c r="F26" i="2"/>
  <c r="G23" i="2"/>
  <c r="F20" i="2"/>
  <c r="G13" i="2"/>
  <c r="E16" i="2"/>
  <c r="G41" i="2"/>
  <c r="E39" i="2"/>
  <c r="F36" i="2"/>
  <c r="G33" i="2"/>
  <c r="E31" i="2"/>
  <c r="F28" i="2"/>
  <c r="G25" i="2"/>
  <c r="E23" i="2"/>
  <c r="G19" i="2"/>
  <c r="E13" i="2"/>
  <c r="F15" i="2"/>
  <c r="G22" i="2"/>
  <c r="E22" i="2"/>
  <c r="F41" i="2"/>
  <c r="G38" i="2"/>
  <c r="E36" i="2"/>
  <c r="F33" i="2"/>
  <c r="G30" i="2"/>
  <c r="E28" i="2"/>
  <c r="F25" i="2"/>
  <c r="G21" i="2"/>
  <c r="F19" i="2"/>
  <c r="G17" i="2"/>
  <c r="E15" i="2"/>
  <c r="E12" i="2"/>
  <c r="F43" i="2"/>
  <c r="G40" i="2"/>
  <c r="E38" i="2"/>
  <c r="F35" i="2"/>
  <c r="G32" i="2"/>
  <c r="E30" i="2"/>
  <c r="F27" i="2"/>
  <c r="G24" i="2"/>
  <c r="E21" i="2"/>
  <c r="G18" i="2"/>
  <c r="E17" i="2"/>
  <c r="F14" i="2"/>
  <c r="G43" i="2"/>
  <c r="E41" i="2"/>
  <c r="F38" i="2"/>
  <c r="G35" i="2"/>
  <c r="F30" i="2"/>
  <c r="E25" i="2"/>
  <c r="F21" i="2"/>
  <c r="E19" i="2"/>
  <c r="F17" i="2"/>
  <c r="G14" i="2"/>
  <c r="E43" i="2"/>
  <c r="F40" i="2"/>
  <c r="G37" i="2"/>
  <c r="E35" i="2"/>
  <c r="F32" i="2"/>
  <c r="G29" i="2"/>
  <c r="E27" i="2"/>
  <c r="F24" i="2"/>
  <c r="F18" i="2"/>
  <c r="G16"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<sst xmlns="http://schemas.openxmlformats.org/spreadsheetml/2006/main" count="164" uniqueCount="80">
  <si>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</si>
  <si>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</si>
  <si>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</si>
  <si>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</si>
  <si>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</si>
  <si>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</si>
  <si>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</si>
  <si>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</si>
  <si>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</si>
  <si>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</si>
  <si>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</si>
  <si>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</si>
  <si>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</si>
  <si>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</si>
  <si>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</si>
  <si>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</si>
  <si>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</si>
  <si>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</si>
  <si>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</si>
  <si>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</si>
  <si>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</si>
  <si>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</si>
  <si>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</si>
  <si>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</si>
  <si>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</si>
  <si>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</si>
  <si>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</si>
  <si>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</si>
  <si>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</si>
  <si>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</si>
  <si>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</si>
  <si>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</si>
  <si>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</si>
  <si>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</si>
  <si>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</si>
  <si>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</si>
  <si>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</si>
  <si>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</si>
  <si>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</si>
  <si>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</si>
  <si>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</si>
  <si>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</si>
  <si>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</si>
  <si>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</si>
  <si>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</si>
  <si>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</si>
  <si>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</si>
  <si>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</si>
  <si>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</si>
  <si>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</si>
  <si>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</si>
  <si>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</si>
  <si>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</si>
  <si>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</si>
  <si>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</si>
  <si>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</si>
  <si>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</si>
  <si>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</si>
  <si>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</si>
  <si>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</si>
  <si>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</si>
  <si>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</si>
  <si>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</si>
  <si>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</si>
  <si>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</si>
  <si>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</si>
  <si>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</si>
  <si>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</si>
  <si>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(Dinkel)-Hefefeinteig</t>
  </si>
  <si>
    <t>Pausenweckchen</t>
  </si>
  <si>
    <t>3-Rand-Bleche 60/20 (mit Vorstellschiene) mit Butterreinfett fetten, dann die 15 Brötchen im Wechsel mit 2 Stück, dann 1 Stück, wieder 2 Stück, etc. in Reihen einsetzen.</t>
  </si>
  <si>
    <t>2,700kg</t>
  </si>
  <si>
    <t>Brötchen rund klieven, rundrum in Wasser anfeuchten</t>
  </si>
  <si>
    <r>
      <t xml:space="preserve">Bei </t>
    </r>
    <r>
      <rPr>
        <b/>
        <sz val="14"/>
        <color rgb="FFFF0000"/>
        <rFont val="Lato"/>
        <family val="2"/>
      </rPr>
      <t>sehr voller Gare</t>
    </r>
    <r>
      <rPr>
        <b/>
        <sz val="14"/>
        <rFont val="Lato"/>
        <family val="2"/>
      </rPr>
      <t xml:space="preserve"> einschießen. </t>
    </r>
  </si>
  <si>
    <t>Nach dem Backen mit warmer Butter abstreichen und zeitnah vom Blech auf ein  Gitter schieben, da die Brötchen am Boden schnell zu schwitzen anfangen.</t>
  </si>
  <si>
    <t>Schokochunks / -tropfen</t>
  </si>
  <si>
    <t>Haferflocken Feinblatt</t>
  </si>
  <si>
    <t>mit Schokotropfen und Orangeat</t>
  </si>
  <si>
    <t>- Wird auch mit Ölkürbiskernen oder Schokotropfen ein tolles Gebäck
- Orangeat kann auf bis zu 200g pro Bruch erhöht werden.
- Alternativ auch frei auf dem Blech als runde Brötchen</t>
  </si>
  <si>
    <t>Orangeat 9x9 mm (oder 6x6mm)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</si>
</sst>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0" borderId="27" xfId="0" quotePrefix="1"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69</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77</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(Dinkel)-Hefefeinteig</v>
      </c>
      <c r="C12" s="36">
        <f t="shared" ref="C12:C20" si="1">IF(AND(L12&lt;&gt;"",M12&lt;&gt;""),M12,"")</f>
        <v>2.2400000000000002</v>
      </c>
      <c r="D12" s="37" t="str">
        <f t="shared" ref="D12:D20" si="2">IF(AND(O12&lt;&gt;"",M12&lt;&gt;""),$O12,"")</f>
        <v>kg</v>
      </c>
      <c r="E12" s="38">
        <f t="shared" ref="E12:G43" si="3">IF(AND($L$5&gt;0,$O$46&gt;0),"-----",IF($C12&lt;&gt;"",IF($M12&lt;$O$3,$C12*E$47,ROUND($C12*E$47,2)),""))</f>
        <v>2.2400000000000002</v>
      </c>
      <c r="F12" s="38">
        <f t="shared" si="3"/>
        <v>4.4800000000000004</v>
      </c>
      <c r="G12" s="38">
        <f t="shared" si="3"/>
        <v>6.7200000000000006</v>
      </c>
      <c r="H12" s="34"/>
      <c r="I12" s="39"/>
      <c r="J12" s="40" t="str">
        <f>IF(L12&lt;&gt;"","X","")</f>
        <v>X</v>
      </c>
      <c r="K12" s="41" t="s">
        <v>55</v>
      </c>
      <c r="L12" s="42" t="s">
        <v>68</v>
      </c>
      <c r="M12" s="43">
        <v>2.2400000000000002</v>
      </c>
      <c r="N12" s="39"/>
      <c r="O12" s="44" t="s">
        <v>7</v>
      </c>
      <c r="P12" s="39"/>
      <c r="Q12" s="45"/>
      <c r="R12" s="39"/>
      <c r="S12" s="42"/>
      <c r="T12" s="33"/>
      <c r="W12" s="46" t="s">
        <v>7</v>
      </c>
      <c r="X12" s="47">
        <f t="shared" ref="X12:X25" si="4">IF(AND(Q12&lt;&gt;"o",Q12&lt;&gt;"o2",Q12&lt;&gt;"o3"),M12,0)</f>
        <v>2.2400000000000002</v>
      </c>
    </row>
    <row r="13" spans="1:24" s="46" customFormat="1" ht="20.25" customHeight="1" x14ac:dyDescent="0.2">
      <c r="A13" s="34"/>
      <c r="B13" s="35" t="str">
        <f>IF(L13="","",IF(OR(Q13="U",Q13="O2"),"     "&amp;L13,IF(OR(Q13="U2",Q13="O3"),"         "&amp;L13,IF(Q13="U3","            "&amp;L13,L13))))</f>
        <v>Schokochunks / -tropfen</v>
      </c>
      <c r="C13" s="36">
        <f>IF(AND(L13&lt;&gt;"",M13&lt;&gt;""),M13,"")</f>
        <v>0.3</v>
      </c>
      <c r="D13" s="37" t="str">
        <f>IF(AND(O13&lt;&gt;"",M13&lt;&gt;""),$O13,"")</f>
        <v>kg</v>
      </c>
      <c r="E13" s="38">
        <f t="shared" si="3"/>
        <v>0.3</v>
      </c>
      <c r="F13" s="38">
        <f t="shared" si="3"/>
        <v>0.6</v>
      </c>
      <c r="G13" s="38">
        <f t="shared" si="3"/>
        <v>0.89999999999999991</v>
      </c>
      <c r="H13" s="34"/>
      <c r="I13" s="39"/>
      <c r="J13" s="40" t="str">
        <f>IF(L13&lt;&gt;"","X","")</f>
        <v>X</v>
      </c>
      <c r="K13" s="41" t="s">
        <v>55</v>
      </c>
      <c r="L13" s="42" t="s">
        <v>75</v>
      </c>
      <c r="M13" s="43">
        <v>0.3</v>
      </c>
      <c r="N13" s="39"/>
      <c r="O13" s="44" t="s">
        <v>7</v>
      </c>
      <c r="P13" s="39"/>
      <c r="Q13" s="45"/>
      <c r="R13" s="39"/>
      <c r="S13" s="42"/>
      <c r="T13" s="33"/>
      <c r="W13" s="46" t="s">
        <v>7</v>
      </c>
      <c r="X13" s="47">
        <f>IF(AND(Q13&lt;&gt;"o",Q13&lt;&gt;"o2",Q13&lt;&gt;"o3"),M13,0)</f>
        <v>0.3</v>
      </c>
    </row>
    <row r="14" spans="1:24" s="46" customFormat="1" ht="20.25" customHeight="1" x14ac:dyDescent="0.2">
      <c r="A14" s="34"/>
      <c r="B14" s="35" t="str">
        <f t="shared" si="0"/>
        <v>Orangeat 9x9 mm (oder 6x6mm)</v>
      </c>
      <c r="C14" s="36">
        <f t="shared" si="1"/>
        <v>0.16</v>
      </c>
      <c r="D14" s="37" t="str">
        <f t="shared" si="2"/>
        <v>kg</v>
      </c>
      <c r="E14" s="38">
        <f t="shared" si="3"/>
        <v>0.16</v>
      </c>
      <c r="F14" s="38">
        <f t="shared" si="3"/>
        <v>0.32</v>
      </c>
      <c r="G14" s="38">
        <f t="shared" si="3"/>
        <v>0.48</v>
      </c>
      <c r="H14" s="34"/>
      <c r="I14" s="39"/>
      <c r="J14" s="40" t="str">
        <f t="shared" ref="J14:J43" si="5">IF(L14&lt;&gt;"","X","")</f>
        <v>X</v>
      </c>
      <c r="K14" s="41" t="s">
        <v>55</v>
      </c>
      <c r="L14" s="42" t="s">
        <v>79</v>
      </c>
      <c r="M14" s="43">
        <v>0.16</v>
      </c>
      <c r="N14" s="39"/>
      <c r="O14" s="44" t="s">
        <v>7</v>
      </c>
      <c r="P14" s="39"/>
      <c r="Q14" s="45"/>
      <c r="R14" s="39"/>
      <c r="S14" s="42"/>
      <c r="T14" s="33"/>
      <c r="W14" s="46" t="s">
        <v>7</v>
      </c>
      <c r="X14" s="47">
        <f t="shared" si="4"/>
        <v>0.16</v>
      </c>
    </row>
    <row r="15" spans="1:24" s="46" customFormat="1" ht="20.25" hidden="1" customHeight="1" x14ac:dyDescent="0.2">
      <c r="A15" s="34"/>
      <c r="B15" s="35" t="str">
        <f t="shared" si="0"/>
        <v/>
      </c>
      <c r="C15" s="36" t="str">
        <f t="shared" si="1"/>
        <v/>
      </c>
      <c r="D15" s="37" t="str">
        <f t="shared" si="2"/>
        <v/>
      </c>
      <c r="E15" s="38" t="str">
        <f t="shared" si="3"/>
        <v/>
      </c>
      <c r="F15" s="38" t="str">
        <f t="shared" si="3"/>
        <v/>
      </c>
      <c r="G15" s="38" t="str">
        <f t="shared" si="3"/>
        <v/>
      </c>
      <c r="H15" s="34"/>
      <c r="I15" s="39"/>
      <c r="J15" s="40" t="str">
        <f t="shared" si="5"/>
        <v/>
      </c>
      <c r="K15" s="41" t="s">
        <v>55</v>
      </c>
      <c r="L15" s="42"/>
      <c r="M15" s="43"/>
      <c r="N15" s="39"/>
      <c r="O15" s="44"/>
      <c r="P15" s="39"/>
      <c r="Q15" s="45"/>
      <c r="R15" s="39"/>
      <c r="S15" s="42"/>
      <c r="T15" s="33"/>
      <c r="W15" s="46" t="s">
        <v>7</v>
      </c>
      <c r="X15" s="47">
        <f t="shared" si="4"/>
        <v>0</v>
      </c>
    </row>
    <row r="16" spans="1:24" s="46" customFormat="1" ht="20.25" hidden="1" customHeight="1" x14ac:dyDescent="0.2">
      <c r="A16" s="34"/>
      <c r="B16" s="35" t="str">
        <f t="shared" si="0"/>
        <v/>
      </c>
      <c r="C16" s="36" t="str">
        <f t="shared" si="1"/>
        <v/>
      </c>
      <c r="D16" s="37" t="str">
        <f t="shared" si="2"/>
        <v/>
      </c>
      <c r="E16" s="38" t="str">
        <f t="shared" si="3"/>
        <v/>
      </c>
      <c r="F16" s="38" t="str">
        <f t="shared" si="3"/>
        <v/>
      </c>
      <c r="G16" s="38" t="str">
        <f t="shared" si="3"/>
        <v/>
      </c>
      <c r="H16" s="34"/>
      <c r="I16" s="39"/>
      <c r="J16" s="40" t="str">
        <f t="shared" si="5"/>
        <v/>
      </c>
      <c r="K16" s="41" t="s">
        <v>55</v>
      </c>
      <c r="L16" s="42"/>
      <c r="M16" s="43"/>
      <c r="N16" s="39"/>
      <c r="O16" s="44"/>
      <c r="P16" s="39"/>
      <c r="Q16" s="45"/>
      <c r="R16" s="39"/>
      <c r="S16" s="42"/>
      <c r="T16" s="33"/>
      <c r="W16" s="46" t="s">
        <v>7</v>
      </c>
      <c r="X16" s="47">
        <f t="shared" si="4"/>
        <v>0</v>
      </c>
    </row>
    <row r="17" spans="1:24" s="46" customFormat="1" ht="20.25" hidden="1" customHeight="1" x14ac:dyDescent="0.2">
      <c r="A17" s="34"/>
      <c r="B17" s="35" t="str">
        <f t="shared" si="0"/>
        <v/>
      </c>
      <c r="C17" s="36" t="str">
        <f t="shared" si="1"/>
        <v/>
      </c>
      <c r="D17" s="37" t="str">
        <f t="shared" si="2"/>
        <v/>
      </c>
      <c r="E17" s="38" t="str">
        <f t="shared" si="3"/>
        <v/>
      </c>
      <c r="F17" s="38" t="str">
        <f t="shared" si="3"/>
        <v/>
      </c>
      <c r="G17" s="38" t="str">
        <f t="shared" si="3"/>
        <v/>
      </c>
      <c r="H17" s="34"/>
      <c r="I17" s="39"/>
      <c r="J17" s="40" t="str">
        <f t="shared" si="5"/>
        <v/>
      </c>
      <c r="K17" s="41" t="s">
        <v>55</v>
      </c>
      <c r="L17" s="42"/>
      <c r="M17" s="43"/>
      <c r="N17" s="39"/>
      <c r="O17" s="44"/>
      <c r="P17" s="39"/>
      <c r="Q17" s="45"/>
      <c r="R17" s="39"/>
      <c r="S17" s="42"/>
      <c r="T17" s="33"/>
      <c r="W17" s="46" t="s">
        <v>7</v>
      </c>
      <c r="X17" s="47">
        <f t="shared" si="4"/>
        <v>0</v>
      </c>
    </row>
    <row r="18" spans="1:24" s="46" customFormat="1" ht="20.25" hidden="1" customHeight="1" x14ac:dyDescent="0.2">
      <c r="A18" s="34"/>
      <c r="B18" s="35" t="str">
        <f t="shared" si="0"/>
        <v/>
      </c>
      <c r="C18" s="36" t="str">
        <f t="shared" si="1"/>
        <v/>
      </c>
      <c r="D18" s="37" t="str">
        <f t="shared" si="2"/>
        <v/>
      </c>
      <c r="E18" s="38" t="str">
        <f t="shared" si="3"/>
        <v/>
      </c>
      <c r="F18" s="38" t="str">
        <f t="shared" si="3"/>
        <v/>
      </c>
      <c r="G18" s="38" t="str">
        <f t="shared" si="3"/>
        <v/>
      </c>
      <c r="H18" s="34"/>
      <c r="I18" s="39"/>
      <c r="J18" s="40" t="str">
        <f t="shared" si="5"/>
        <v/>
      </c>
      <c r="K18" s="41" t="s">
        <v>55</v>
      </c>
      <c r="L18" s="42"/>
      <c r="M18" s="43"/>
      <c r="N18" s="39"/>
      <c r="O18" s="44"/>
      <c r="P18" s="39"/>
      <c r="Q18" s="45"/>
      <c r="R18" s="39"/>
      <c r="S18" s="42"/>
      <c r="T18" s="33"/>
      <c r="W18" s="46" t="s">
        <v>7</v>
      </c>
      <c r="X18" s="47">
        <f t="shared" si="4"/>
        <v>0</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 t="shared" si="3"/>
        <v/>
      </c>
      <c r="F22" s="38" t="str">
        <f t="shared" si="3"/>
        <v/>
      </c>
      <c r="G22" s="38" t="str">
        <f t="shared" si="3"/>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si="3"/>
        <v/>
      </c>
      <c r="F23" s="38" t="str">
        <f t="shared" si="3"/>
        <v/>
      </c>
      <c r="G23" s="38" t="str">
        <f t="shared" si="3"/>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43241.612409490743</v>
      </c>
      <c r="C46" s="58">
        <f>IF(O46&gt;0,"",X46)</f>
        <v>2.7</v>
      </c>
      <c r="D46" s="59"/>
      <c r="E46" s="60">
        <f>IF($O$46&gt;0,"-----",IF($L$5&lt;&gt;"",$L$5*E10,E10*$C$46))</f>
        <v>2.7</v>
      </c>
      <c r="F46" s="60">
        <f>IF($O$46&gt;0,"-----",IF($L$5&lt;&gt;"",$L$5*F10,F10*$C$46))</f>
        <v>5.4</v>
      </c>
      <c r="G46" s="60">
        <f>IF($O$46&gt;0,"-----",IF($L$5&lt;&gt;"",$L$5*G10,G10*$C$46))</f>
        <v>8.1000000000000014</v>
      </c>
      <c r="H46" s="20"/>
      <c r="I46" s="17"/>
      <c r="J46" s="55" t="s">
        <v>29</v>
      </c>
      <c r="K46" s="61"/>
      <c r="L46" s="61"/>
      <c r="M46" s="61"/>
      <c r="N46" s="61"/>
      <c r="O46" s="62">
        <f>COUNTIF(O12:O43,"=St.")</f>
        <v>0</v>
      </c>
      <c r="P46" s="61"/>
      <c r="Q46" s="61"/>
      <c r="R46" s="9"/>
      <c r="X46" s="63">
        <f>SUM(X11:X45)</f>
        <v>2.7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60.75" customHeight="1" x14ac:dyDescent="0.25">
      <c r="A54" s="77"/>
      <c r="B54" s="91" t="s">
        <v>70</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hidden="1" x14ac:dyDescent="0.25">
      <c r="A56" s="74"/>
      <c r="B56" s="75" t="s">
        <v>65</v>
      </c>
      <c r="C56" s="76"/>
      <c r="D56" s="76"/>
      <c r="E56" s="76"/>
      <c r="F56" s="76"/>
      <c r="G56" s="76"/>
      <c r="H56" s="77"/>
      <c r="I56" s="77"/>
      <c r="J56" s="73" t="str">
        <f>IF(J57="X","X","")</f>
        <v/>
      </c>
      <c r="K56" s="77"/>
      <c r="L56" s="77"/>
      <c r="M56" s="77"/>
      <c r="N56" s="77"/>
      <c r="O56" s="77"/>
      <c r="P56" s="77"/>
      <c r="Q56" s="77"/>
      <c r="R56" s="77"/>
    </row>
    <row r="57" spans="1:18" s="78" customFormat="1" ht="60.75" hidden="1" customHeight="1" x14ac:dyDescent="0.25">
      <c r="A57" s="77"/>
      <c r="B57" s="91"/>
      <c r="C57" s="92"/>
      <c r="D57" s="92"/>
      <c r="E57" s="92"/>
      <c r="F57" s="92"/>
      <c r="G57" s="93"/>
      <c r="H57" s="77"/>
      <c r="I57" s="77"/>
      <c r="J57" s="73" t="str">
        <f>IF(B57&lt;&gt;"","X","")</f>
        <v/>
      </c>
      <c r="K57" s="77"/>
      <c r="L57" s="77"/>
      <c r="M57" s="77"/>
      <c r="N57" s="77"/>
      <c r="O57" s="77"/>
      <c r="P57" s="77"/>
      <c r="Q57" s="77"/>
      <c r="R57" s="77"/>
    </row>
    <row r="58" spans="1:18" ht="12.75" hidden="1" x14ac:dyDescent="0.2">
      <c r="B58" s="13"/>
      <c r="C58" s="13"/>
      <c r="D58" s="13"/>
      <c r="E58" s="13"/>
      <c r="F58" s="13"/>
      <c r="G58" s="13"/>
      <c r="H58" s="13"/>
      <c r="J58" s="73" t="str">
        <f>IF(J56="X","X","")</f>
        <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hidden="1" customHeight="1" x14ac:dyDescent="0.25">
      <c r="A83" s="74"/>
      <c r="B83" s="79" t="s">
        <v>18</v>
      </c>
      <c r="C83" s="82"/>
      <c r="D83" s="82"/>
      <c r="E83" s="82"/>
      <c r="F83" s="82"/>
      <c r="G83" s="82"/>
      <c r="H83" s="77"/>
      <c r="I83" s="77"/>
      <c r="J83" s="73" t="str">
        <f>IF(COUNTIF(J84:J87,"X") &gt; 0, "X","")</f>
        <v/>
      </c>
      <c r="K83" s="77"/>
      <c r="L83" s="77"/>
      <c r="M83" s="77"/>
      <c r="N83" s="77"/>
      <c r="O83" s="77"/>
      <c r="P83" s="77"/>
      <c r="Q83" s="77"/>
      <c r="R83" s="77"/>
    </row>
    <row r="84" spans="1:18" s="78" customFormat="1" ht="18.75" hidden="1" customHeight="1" x14ac:dyDescent="0.25">
      <c r="A84" s="74"/>
      <c r="B84" s="83" t="s">
        <v>19</v>
      </c>
      <c r="C84" s="90"/>
      <c r="D84" s="90"/>
      <c r="E84" s="90"/>
      <c r="F84" s="90"/>
      <c r="G84" s="90"/>
      <c r="H84" s="77"/>
      <c r="I84" s="77"/>
      <c r="J84" s="73" t="str">
        <f>IF(C84&lt;&gt;"","X","")</f>
        <v/>
      </c>
      <c r="K84" s="77"/>
      <c r="L84" s="77"/>
      <c r="M84" s="77"/>
      <c r="N84" s="77"/>
      <c r="O84" s="77"/>
      <c r="P84" s="77"/>
      <c r="Q84" s="77"/>
      <c r="R84" s="77"/>
    </row>
    <row r="85" spans="1:18" s="78" customFormat="1" ht="18.75" hidden="1" customHeight="1" x14ac:dyDescent="0.25">
      <c r="A85" s="74"/>
      <c r="B85" s="81" t="s">
        <v>20</v>
      </c>
      <c r="C85" s="90"/>
      <c r="D85" s="90"/>
      <c r="E85" s="90"/>
      <c r="F85" s="90"/>
      <c r="G85" s="90"/>
      <c r="H85" s="77"/>
      <c r="I85" s="77"/>
      <c r="J85" s="73" t="str">
        <f>IF(C85&lt;&gt;"","X","")</f>
        <v/>
      </c>
      <c r="K85" s="77"/>
      <c r="L85" s="77"/>
      <c r="M85" s="77"/>
      <c r="N85" s="77"/>
      <c r="O85" s="77"/>
      <c r="P85" s="77"/>
      <c r="Q85" s="77"/>
      <c r="R85" s="77"/>
    </row>
    <row r="86" spans="1:18" s="78" customFormat="1" ht="18.75" hidden="1" customHeight="1" x14ac:dyDescent="0.25">
      <c r="A86" s="74"/>
      <c r="B86" s="81" t="s">
        <v>8</v>
      </c>
      <c r="C86" s="90"/>
      <c r="D86" s="90"/>
      <c r="E86" s="90"/>
      <c r="F86" s="90"/>
      <c r="G86" s="90"/>
      <c r="H86" s="77"/>
      <c r="I86" s="77"/>
      <c r="J86" s="73" t="str">
        <f>IF(C86&lt;&gt;"","X","")</f>
        <v/>
      </c>
      <c r="K86" s="77"/>
      <c r="L86" s="77"/>
      <c r="M86" s="77"/>
      <c r="N86" s="77"/>
      <c r="O86" s="77"/>
      <c r="P86" s="77"/>
      <c r="Q86" s="77"/>
      <c r="R86" s="77"/>
    </row>
    <row r="87" spans="1:18" s="78" customFormat="1" ht="19.5" hidden="1" customHeight="1" x14ac:dyDescent="0.25">
      <c r="A87" s="74"/>
      <c r="B87" s="81" t="s">
        <v>9</v>
      </c>
      <c r="C87" s="90"/>
      <c r="D87" s="90"/>
      <c r="E87" s="90"/>
      <c r="F87" s="90"/>
      <c r="G87" s="90"/>
      <c r="H87" s="77"/>
      <c r="I87" s="77"/>
      <c r="J87" s="73" t="str">
        <f>IF(C87&lt;&gt;"","X","")</f>
        <v/>
      </c>
      <c r="K87" s="77"/>
      <c r="L87" s="77"/>
      <c r="M87" s="77"/>
      <c r="N87" s="77"/>
      <c r="O87" s="77"/>
      <c r="P87" s="77"/>
      <c r="Q87" s="77"/>
      <c r="R87" s="77"/>
    </row>
    <row r="88" spans="1:18" s="78" customFormat="1" ht="12" hidden="1" customHeight="1" x14ac:dyDescent="0.25">
      <c r="A88" s="74"/>
      <c r="B88" s="81"/>
      <c r="C88" s="82"/>
      <c r="D88" s="82"/>
      <c r="E88" s="82"/>
      <c r="F88" s="82"/>
      <c r="G88" s="82"/>
      <c r="H88" s="77"/>
      <c r="I88" s="77"/>
      <c r="J88" s="73" t="str">
        <f>IF(J83="X","X","")</f>
        <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71</v>
      </c>
      <c r="D95" s="90"/>
      <c r="E95" s="90"/>
      <c r="F95" s="90"/>
      <c r="G95" s="90"/>
      <c r="H95" s="77"/>
      <c r="I95" s="77"/>
      <c r="J95" s="73" t="str">
        <f>IF(C95&lt;&gt;"","X","")</f>
        <v>X</v>
      </c>
      <c r="K95" s="77"/>
      <c r="L95" s="77"/>
      <c r="M95" s="77"/>
      <c r="N95" s="77"/>
      <c r="O95" s="77"/>
      <c r="P95" s="77"/>
      <c r="Q95" s="77"/>
      <c r="R95" s="77"/>
    </row>
    <row r="96" spans="1:18" s="78" customFormat="1" ht="40.5" customHeight="1" x14ac:dyDescent="0.25">
      <c r="A96" s="74"/>
      <c r="B96" s="83" t="s">
        <v>23</v>
      </c>
      <c r="C96" s="90" t="s">
        <v>72</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1.75" customHeight="1" x14ac:dyDescent="0.25">
      <c r="A102" s="74"/>
      <c r="B102" s="83" t="s">
        <v>33</v>
      </c>
      <c r="C102" s="90" t="s">
        <v>76</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24.75" customHeight="1" x14ac:dyDescent="0.25">
      <c r="A111" s="74"/>
      <c r="B111" s="83" t="s">
        <v>40</v>
      </c>
      <c r="C111" s="90" t="s">
        <v>73</v>
      </c>
      <c r="D111" s="90"/>
      <c r="E111" s="90"/>
      <c r="F111" s="90"/>
      <c r="G111" s="90"/>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80.25" customHeight="1" x14ac:dyDescent="0.25">
      <c r="A117" s="74"/>
      <c r="B117" s="83" t="s">
        <v>23</v>
      </c>
      <c r="C117" s="90" t="s">
        <v>74</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2.25" customHeight="1" x14ac:dyDescent="0.25">
      <c r="A120" s="77"/>
      <c r="B120" s="102" t="s">
        <v>78</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2 L12:N12 J45:T45 J50:J55 L7:L11 M7:Q10 J44:S44 U44:AM44 J59:J120 P12:Q43 T18:T44 S12:T17 J13:N43 S18:S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7 O18:O43">
      <formula1>"kg,ltr,St."</formula1>
    </dataValidation>
    <dataValidation type="list" allowBlank="1" showInputMessage="1" showErrorMessage="1" sqref="Q12:Q17 Q18:Q43">
      <formula1>"o,u,o2,u2,o3,u3"</formula1>
    </dataValidation>
  </dataValidations>
  <pageMargins left="0.45"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2018-05-21T12:41:26Z</cp:lastPrinted>
  <dcterms:created xsi:type="dcterms:W3CDTF">2010-01-14T09:56:01Z</dcterms:created>
  <dcterms:modified xsi:type="dcterms:W3CDTF">2018-05-21T12:41:56Z</dcterms:modified>
</cp:coreProperties>
</file>