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2155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25" i="2"/>
  <c r="X26" i="2"/>
  <c r="X27" i="2"/>
  <c r="X28" i="2"/>
  <c r="X13" i="2"/>
  <c r="X14" i="2"/>
  <c r="X29" i="2"/>
  <c r="X16" i="2"/>
  <c r="X17" i="2"/>
  <c r="X18" i="2"/>
  <c r="X19" i="2"/>
  <c r="X12" i="2"/>
  <c r="X21" i="2"/>
  <c r="X22" i="2"/>
  <c r="X15" i="2"/>
  <c r="X23" i="2"/>
  <c r="X24" i="2"/>
  <c r="X30" i="2"/>
  <c r="X31" i="2"/>
  <c r="X32" i="2"/>
  <c r="X33" i="2"/>
  <c r="X34" i="2"/>
  <c r="X35" i="2"/>
  <c r="X36" i="2"/>
  <c r="X37" i="2"/>
  <c r="X38" i="2"/>
  <c r="X39" i="2"/>
  <c r="X40" i="2"/>
  <c r="X41" i="2"/>
  <c r="X42" i="2"/>
  <c r="X43" i="2"/>
  <c r="X20" i="2"/>
  <c r="C19" i="2"/>
  <c r="D19" i="2"/>
  <c r="C12" i="2"/>
  <c r="D12" i="2"/>
  <c r="C21" i="2"/>
  <c r="D21" i="2"/>
  <c r="C22" i="2"/>
  <c r="D22" i="2"/>
  <c r="C20" i="2"/>
  <c r="D20" i="2"/>
  <c r="C15" i="2"/>
  <c r="D15" i="2"/>
  <c r="C23" i="2"/>
  <c r="D23" i="2"/>
  <c r="C24" i="2"/>
  <c r="D24"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25" i="2"/>
  <c r="D25" i="2"/>
  <c r="C26" i="2"/>
  <c r="D26" i="2"/>
  <c r="C27" i="2"/>
  <c r="D27" i="2"/>
  <c r="C28" i="2"/>
  <c r="D28" i="2"/>
  <c r="C13" i="2"/>
  <c r="D13" i="2"/>
  <c r="C14" i="2"/>
  <c r="D14" i="2"/>
  <c r="C29" i="2"/>
  <c r="D29" i="2"/>
  <c r="C16" i="2"/>
  <c r="D16" i="2"/>
  <c r="C17" i="2"/>
  <c r="D17" i="2"/>
  <c r="E47" i="2"/>
  <c r="O46" i="2"/>
  <c r="F47" i="2"/>
  <c r="G47" i="2"/>
  <c r="C18" i="2"/>
  <c r="B23" i="2"/>
  <c r="B24" i="2"/>
  <c r="B30" i="2"/>
  <c r="B31" i="2"/>
  <c r="B32" i="2"/>
  <c r="B33" i="2"/>
  <c r="B34" i="2"/>
  <c r="B35" i="2"/>
  <c r="B36" i="2"/>
  <c r="B37" i="2"/>
  <c r="B38" i="2"/>
  <c r="B39" i="2"/>
  <c r="B40" i="2"/>
  <c r="B41" i="2"/>
  <c r="B42" i="2"/>
  <c r="B43" i="2"/>
  <c r="B25" i="2"/>
  <c r="B26" i="2"/>
  <c r="B27" i="2"/>
  <c r="B28" i="2"/>
  <c r="B13" i="2"/>
  <c r="B14" i="2"/>
  <c r="B29" i="2"/>
  <c r="B16" i="2"/>
  <c r="B17" i="2"/>
  <c r="B18" i="2"/>
  <c r="B19" i="2"/>
  <c r="B12" i="2"/>
  <c r="B21" i="2"/>
  <c r="B22" i="2"/>
  <c r="B20" i="2"/>
  <c r="B15"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26" i="2"/>
  <c r="J27" i="2"/>
  <c r="J28" i="2"/>
  <c r="J13" i="2"/>
  <c r="J14" i="2"/>
  <c r="J29" i="2"/>
  <c r="J16" i="2"/>
  <c r="D18" i="2"/>
  <c r="J18" i="2"/>
  <c r="J19" i="2"/>
  <c r="J12" i="2"/>
  <c r="J21" i="2"/>
  <c r="J22" i="2"/>
  <c r="J30" i="2"/>
  <c r="J31" i="2"/>
  <c r="J32" i="2"/>
  <c r="J33" i="2"/>
  <c r="J34" i="2"/>
  <c r="J35" i="2"/>
  <c r="J20" i="2"/>
  <c r="J36" i="2"/>
  <c r="J37" i="2"/>
  <c r="J17" i="2"/>
  <c r="J15" i="2"/>
  <c r="J23" i="2"/>
  <c r="J24" i="2"/>
  <c r="J38" i="2"/>
  <c r="J39" i="2"/>
  <c r="J40" i="2"/>
  <c r="J41" i="2"/>
  <c r="J42" i="2"/>
  <c r="J43" i="2"/>
  <c r="J62" i="2"/>
  <c r="J67" i="2"/>
  <c r="J71" i="2"/>
  <c r="J70" i="2"/>
  <c r="J25" i="2"/>
  <c r="B10" i="2"/>
  <c r="J89" i="2" l="1"/>
  <c r="J93" i="2" s="1"/>
  <c r="E20" i="2"/>
  <c r="J64" i="2"/>
  <c r="J68" i="2" s="1"/>
  <c r="J104" i="2"/>
  <c r="J109" i="2" s="1"/>
  <c r="J73" i="2"/>
  <c r="J77" i="2" s="1"/>
  <c r="E42" i="2"/>
  <c r="F12" i="2"/>
  <c r="F19" i="2"/>
  <c r="F39" i="2"/>
  <c r="F25" i="2"/>
  <c r="G27" i="2"/>
  <c r="G36" i="2"/>
  <c r="E34" i="2"/>
  <c r="F31" i="2"/>
  <c r="G23" i="2"/>
  <c r="F14" i="2"/>
  <c r="E33" i="2"/>
  <c r="E17" i="2"/>
  <c r="J94" i="2"/>
  <c r="J99" i="2" s="1"/>
  <c r="J83" i="2"/>
  <c r="J88" i="2" s="1"/>
  <c r="J100" i="2"/>
  <c r="J103" i="2" s="1"/>
  <c r="J113" i="2"/>
  <c r="J118" i="2" s="1"/>
  <c r="J78" i="2"/>
  <c r="J82" i="2" s="1"/>
  <c r="X46" i="2"/>
  <c r="C46" i="2" s="1"/>
  <c r="G46" i="2" s="1"/>
  <c r="J69" i="2"/>
  <c r="J72" i="2" s="1"/>
  <c r="E26" i="2"/>
  <c r="G42" i="2"/>
  <c r="E40" i="2"/>
  <c r="F37" i="2"/>
  <c r="G34" i="2"/>
  <c r="E32" i="2"/>
  <c r="F24" i="2"/>
  <c r="G20" i="2"/>
  <c r="E21" i="2"/>
  <c r="G17" i="2"/>
  <c r="E29" i="2"/>
  <c r="F28" i="2"/>
  <c r="G25" i="2"/>
  <c r="G15" i="2"/>
  <c r="F42" i="2"/>
  <c r="G39" i="2"/>
  <c r="E37" i="2"/>
  <c r="F34" i="2"/>
  <c r="G31" i="2"/>
  <c r="E24" i="2"/>
  <c r="F20" i="2"/>
  <c r="G12" i="2"/>
  <c r="F17" i="2"/>
  <c r="G14" i="2"/>
  <c r="E28" i="2"/>
  <c r="G41" i="2"/>
  <c r="E39" i="2"/>
  <c r="F36" i="2"/>
  <c r="G33" i="2"/>
  <c r="E31" i="2"/>
  <c r="F23" i="2"/>
  <c r="G22" i="2"/>
  <c r="E12" i="2"/>
  <c r="G16" i="2"/>
  <c r="E14" i="2"/>
  <c r="F27" i="2"/>
  <c r="G19" i="2"/>
  <c r="E19" i="2"/>
  <c r="F41" i="2"/>
  <c r="G38" i="2"/>
  <c r="E36" i="2"/>
  <c r="F33" i="2"/>
  <c r="G30" i="2"/>
  <c r="E23" i="2"/>
  <c r="F22" i="2"/>
  <c r="G18" i="2"/>
  <c r="F16" i="2"/>
  <c r="G13" i="2"/>
  <c r="E27" i="2"/>
  <c r="E25" i="2"/>
  <c r="F43" i="2"/>
  <c r="G40" i="2"/>
  <c r="E38" i="2"/>
  <c r="F35" i="2"/>
  <c r="G32" i="2"/>
  <c r="E30" i="2"/>
  <c r="F15" i="2"/>
  <c r="G21" i="2"/>
  <c r="E18" i="2"/>
  <c r="G29" i="2"/>
  <c r="E13" i="2"/>
  <c r="F26" i="2"/>
  <c r="G43" i="2"/>
  <c r="E41" i="2"/>
  <c r="F38" i="2"/>
  <c r="G35" i="2"/>
  <c r="F30" i="2"/>
  <c r="E22" i="2"/>
  <c r="F18" i="2"/>
  <c r="E16" i="2"/>
  <c r="F13" i="2"/>
  <c r="G26" i="2"/>
  <c r="E43" i="2"/>
  <c r="F40" i="2"/>
  <c r="G37" i="2"/>
  <c r="E35" i="2"/>
  <c r="F32" i="2"/>
  <c r="G24" i="2"/>
  <c r="E15" i="2"/>
  <c r="F21" i="2"/>
  <c r="F29" i="2"/>
  <c r="G28"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<sst xmlns="http://schemas.openxmlformats.org/spreadsheetml/2006/main" count="182" uniqueCount="91">
  <si>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</si>
  <si>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</si>
  <si>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</si>
  <si>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</si>
  <si>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</si>
  <si>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</si>
  <si>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</si>
  <si>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</si>
  <si>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</si>
  <si>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</si>
  <si>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</si>
  <si>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</si>
  <si>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</si>
  <si>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</si>
  <si>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</si>
  <si>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</si>
  <si>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</si>
  <si>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</si>
  <si>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</si>
  <si>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</si>
  <si>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</si>
  <si>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</si>
  <si>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</si>
  <si>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</si>
  <si>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</si>
  <si>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</si>
  <si>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</si>
  <si>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</si>
  <si>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</si>
  <si>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</si>
  <si>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</si>
  <si>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</si>
  <si>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</si>
  <si>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</si>
  <si>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</si>
  <si>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</si>
  <si>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</si>
  <si>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</si>
  <si>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</si>
  <si>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</si>
  <si>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</si>
  <si>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</si>
  <si>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</si>
  <si>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</si>
  <si>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</si>
  <si>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</si>
  <si>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</si>
  <si>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</si>
  <si>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</si>
  <si>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</si>
  <si>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</si>
  <si>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</si>
  <si>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</si>
  <si>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</si>
  <si>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</si>
  <si>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</si>
  <si>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</si>
  <si>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</si>
  <si>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</si>
  <si>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</si>
  <si>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</si>
  <si>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</si>
  <si>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</si>
  <si>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</si>
  <si>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</si>
  <si>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</si>
  <si>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</si>
  <si>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</si>
  <si>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Wasser</t>
  </si>
  <si>
    <t>Salz</t>
  </si>
  <si>
    <t>8 Minuten</t>
  </si>
  <si>
    <t>4 Minuten (entsprechend auskneten)</t>
  </si>
  <si>
    <t>25°C</t>
  </si>
  <si>
    <t>15 - 20 Minuten</t>
  </si>
  <si>
    <t>hell ausbacken, das Brot soll ja noch getoastet werden</t>
  </si>
  <si>
    <t>Am sinnvollsten in der 4-Pieces- , 10-Pieces- oder Twist-Methode aufarbeiten und in Kasten legen.</t>
  </si>
  <si>
    <t>Pellkartoffelmehl</t>
  </si>
  <si>
    <t>Apfelessig</t>
  </si>
  <si>
    <t/>
  </si>
  <si>
    <t>Butter</t>
  </si>
  <si>
    <t>minimalback</t>
  </si>
  <si>
    <t>Kartoffel-Toast</t>
  </si>
  <si>
    <t>Muskatblüte (Macis)</t>
  </si>
  <si>
    <t>Agavendicksaft</t>
  </si>
  <si>
    <t>mit Agavensirup gesüßt</t>
  </si>
  <si>
    <t>Weizenmehl Type 550/812</t>
  </si>
  <si>
    <t>Hefe (nach Führung)</t>
  </si>
  <si>
    <t>fein vermahlene, getrocknete Kartoffeln</t>
  </si>
  <si>
    <t>- das Pellkartoffelmehl trocken kurz unter das Weizenmehl mischen, damit es nicht beim Anteigen klumpt</t>
  </si>
  <si>
    <t xml:space="preserve">- Butter-Menge anpassen (5% bis 7%) oder alternativ Raps-/Sonnenblumenöl verwenden
- Agavensirup gegen Zucker austauschen bzw. Menge nach Wunsch anpassen
</t>
  </si>
  <si>
    <t>- die Muskatblüte rundet den Geschmack der Kartoffel harmonisch ab. Bei der Dosierung aufpassen, ggf. das Gewürz auf die 9-fache Menge Mehl aufstrecken, damit es sich besser verwiegen lässt.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</si>
</sst>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81</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84</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IF(L12="","",IF(OR(Q12="U",Q12="O2"),"     "&amp;L12,IF(OR(Q12="U2",Q12="O3"),"         "&amp;L12,IF(Q12="U3","            "&amp;L12,L12))))</f>
        <v>Weizenmehl Type 550/812</v>
      </c>
      <c r="C12" s="36">
        <f>IF(AND(L12&lt;&gt;"",M12&lt;&gt;""),M12,"")</f>
        <v>10</v>
      </c>
      <c r="D12" s="37" t="str">
        <f>IF(AND(O12&lt;&gt;"",M12&lt;&gt;""),$O12,"")</f>
        <v>kg</v>
      </c>
      <c r="E12" s="38">
        <f t="shared" ref="E12:G43" si="0">IF(AND($L$5&gt;0,$O$46&gt;0),"-----",IF($C12&lt;&gt;"",IF($M12&lt;$O$3,$C12*E$47,ROUND($C12*E$47,2)),""))</f>
        <v>10</v>
      </c>
      <c r="F12" s="38">
        <f t="shared" si="0"/>
        <v>20</v>
      </c>
      <c r="G12" s="38">
        <f t="shared" si="0"/>
        <v>30</v>
      </c>
      <c r="H12" s="34"/>
      <c r="I12" s="39"/>
      <c r="J12" s="40" t="str">
        <f>IF(L12&lt;&gt;"","X","")</f>
        <v>X</v>
      </c>
      <c r="K12" s="41" t="s">
        <v>55</v>
      </c>
      <c r="L12" s="42" t="s">
        <v>85</v>
      </c>
      <c r="M12" s="43">
        <v>10</v>
      </c>
      <c r="N12" s="39"/>
      <c r="O12" s="44" t="s">
        <v>7</v>
      </c>
      <c r="P12" s="39"/>
      <c r="Q12" s="45"/>
      <c r="R12" s="39"/>
      <c r="S12" s="42"/>
      <c r="T12" s="33"/>
      <c r="W12" s="46" t="s">
        <v>7</v>
      </c>
      <c r="X12" s="47">
        <f>IF(AND(Q12&lt;&gt;"o",Q12&lt;&gt;"o2",Q12&lt;&gt;"o3"),M12,0)</f>
        <v>10</v>
      </c>
    </row>
    <row r="13" spans="1:24" s="46" customFormat="1" ht="20.25" customHeight="1" x14ac:dyDescent="0.2">
      <c r="A13" s="34"/>
      <c r="B13" s="35" t="str">
        <f t="shared" ref="B13:B43" si="1">IF(L13="","",IF(OR(Q13="U",Q13="O2"),"     "&amp;L13,IF(OR(Q13="U2",Q13="O3"),"         "&amp;L13,IF(Q13="U3","            "&amp;L13,L13))))</f>
        <v>Pellkartoffelmehl</v>
      </c>
      <c r="C13" s="36">
        <f t="shared" ref="C13:C17" si="2">IF(AND(L13&lt;&gt;"",M13&lt;&gt;""),M13,"")</f>
        <v>0.80000000000000016</v>
      </c>
      <c r="D13" s="37" t="str">
        <f t="shared" ref="D13:D17" si="3">IF(AND(O13&lt;&gt;"",M13&lt;&gt;""),$O13,"")</f>
        <v>kg</v>
      </c>
      <c r="E13" s="38">
        <f t="shared" si="0"/>
        <v>0.80000000000000016</v>
      </c>
      <c r="F13" s="38">
        <f t="shared" si="0"/>
        <v>1.6000000000000003</v>
      </c>
      <c r="G13" s="38">
        <f t="shared" si="0"/>
        <v>2.4000000000000004</v>
      </c>
      <c r="H13" s="34"/>
      <c r="I13" s="39"/>
      <c r="J13" s="40" t="str">
        <f t="shared" ref="J13:J43" si="4">IF(L13&lt;&gt;"","X","")</f>
        <v>X</v>
      </c>
      <c r="K13" s="41" t="s">
        <v>55</v>
      </c>
      <c r="L13" s="42" t="s">
        <v>76</v>
      </c>
      <c r="M13" s="43">
        <v>0.80000000000000016</v>
      </c>
      <c r="N13" s="39"/>
      <c r="O13" s="44" t="s">
        <v>7</v>
      </c>
      <c r="P13" s="39"/>
      <c r="Q13" s="45"/>
      <c r="R13" s="39"/>
      <c r="S13" s="42" t="s">
        <v>87</v>
      </c>
      <c r="T13" s="33"/>
      <c r="W13" s="46" t="s">
        <v>7</v>
      </c>
      <c r="X13" s="47">
        <f t="shared" ref="X13:X22" si="5">IF(AND(Q13&lt;&gt;"o",Q13&lt;&gt;"o2",Q13&lt;&gt;"o3"),M13,0)</f>
        <v>0.80000000000000016</v>
      </c>
    </row>
    <row r="14" spans="1:24" s="46" customFormat="1" ht="20.25" customHeight="1" x14ac:dyDescent="0.2">
      <c r="A14" s="34"/>
      <c r="B14" s="35" t="str">
        <f t="shared" si="1"/>
        <v>minimalback</v>
      </c>
      <c r="C14" s="36">
        <f t="shared" si="2"/>
        <v>0.02</v>
      </c>
      <c r="D14" s="37" t="str">
        <f t="shared" si="3"/>
        <v>kg</v>
      </c>
      <c r="E14" s="38">
        <f t="shared" si="0"/>
        <v>0.02</v>
      </c>
      <c r="F14" s="38">
        <f t="shared" si="0"/>
        <v>0.04</v>
      </c>
      <c r="G14" s="38">
        <f t="shared" si="0"/>
        <v>0.06</v>
      </c>
      <c r="H14" s="34"/>
      <c r="I14" s="39"/>
      <c r="J14" s="40" t="str">
        <f t="shared" si="4"/>
        <v>X</v>
      </c>
      <c r="K14" s="41" t="s">
        <v>55</v>
      </c>
      <c r="L14" s="42" t="s">
        <v>80</v>
      </c>
      <c r="M14" s="43">
        <v>0.02</v>
      </c>
      <c r="N14" s="39"/>
      <c r="O14" s="44" t="s">
        <v>7</v>
      </c>
      <c r="P14" s="39"/>
      <c r="Q14" s="45"/>
      <c r="R14" s="39"/>
      <c r="S14" s="42"/>
      <c r="T14" s="33"/>
      <c r="W14" s="46" t="s">
        <v>7</v>
      </c>
      <c r="X14" s="47">
        <f t="shared" si="5"/>
        <v>0.02</v>
      </c>
    </row>
    <row r="15" spans="1:24" s="46" customFormat="1" ht="20.25" customHeight="1" x14ac:dyDescent="0.2">
      <c r="A15" s="34"/>
      <c r="B15" s="35" t="str">
        <f>IF(L15="","",IF(OR(Q15="U",Q15="O2"),"     "&amp;L15,IF(OR(Q15="U2",Q15="O3"),"         "&amp;L15,IF(Q15="U3","            "&amp;L15,L15))))</f>
        <v>Muskatblüte (Macis)</v>
      </c>
      <c r="C15" s="36">
        <f>IF(AND(L15&lt;&gt;"",M15&lt;&gt;""),M15,"")</f>
        <v>2E-3</v>
      </c>
      <c r="D15" s="37" t="str">
        <f>IF(AND(O15&lt;&gt;"",M15&lt;&gt;""),$O15,"")</f>
        <v>kg</v>
      </c>
      <c r="E15" s="38">
        <f t="shared" si="0"/>
        <v>2E-3</v>
      </c>
      <c r="F15" s="38">
        <f t="shared" si="0"/>
        <v>4.0000000000000001E-3</v>
      </c>
      <c r="G15" s="38">
        <f t="shared" si="0"/>
        <v>6.0000000000000001E-3</v>
      </c>
      <c r="H15" s="34"/>
      <c r="I15" s="39"/>
      <c r="J15" s="40" t="str">
        <f>IF(L15&lt;&gt;"","X","")</f>
        <v>X</v>
      </c>
      <c r="K15" s="41" t="s">
        <v>55</v>
      </c>
      <c r="L15" s="42" t="s">
        <v>82</v>
      </c>
      <c r="M15" s="43">
        <v>2E-3</v>
      </c>
      <c r="N15" s="39"/>
      <c r="O15" s="44" t="s">
        <v>7</v>
      </c>
      <c r="P15" s="39"/>
      <c r="Q15" s="45"/>
      <c r="R15" s="39"/>
      <c r="S15" s="42"/>
      <c r="T15" s="33"/>
      <c r="W15" s="46" t="s">
        <v>7</v>
      </c>
      <c r="X15" s="47">
        <f>IF(AND(Q15&lt;&gt;"o",Q15&lt;&gt;"o2",Q15&lt;&gt;"o3"),M15,0)</f>
        <v>2E-3</v>
      </c>
    </row>
    <row r="16" spans="1:24" s="46" customFormat="1" ht="20.25" customHeight="1" x14ac:dyDescent="0.2">
      <c r="A16" s="34"/>
      <c r="B16" s="35" t="str">
        <f t="shared" si="1"/>
        <v>Salz</v>
      </c>
      <c r="C16" s="36">
        <f t="shared" si="2"/>
        <v>0.22</v>
      </c>
      <c r="D16" s="37" t="str">
        <f t="shared" si="3"/>
        <v>kg</v>
      </c>
      <c r="E16" s="38">
        <f t="shared" si="0"/>
        <v>0.22</v>
      </c>
      <c r="F16" s="38">
        <f t="shared" si="0"/>
        <v>0.44</v>
      </c>
      <c r="G16" s="38">
        <f t="shared" si="0"/>
        <v>0.66</v>
      </c>
      <c r="H16" s="34"/>
      <c r="I16" s="39"/>
      <c r="J16" s="40" t="str">
        <f t="shared" si="4"/>
        <v>X</v>
      </c>
      <c r="K16" s="41" t="s">
        <v>55</v>
      </c>
      <c r="L16" s="42" t="s">
        <v>69</v>
      </c>
      <c r="M16" s="43">
        <v>0.22</v>
      </c>
      <c r="N16" s="39"/>
      <c r="O16" s="44" t="s">
        <v>7</v>
      </c>
      <c r="P16" s="39"/>
      <c r="Q16" s="45"/>
      <c r="R16" s="39"/>
      <c r="S16" s="42"/>
      <c r="T16" s="33"/>
      <c r="W16" s="46" t="s">
        <v>7</v>
      </c>
      <c r="X16" s="47">
        <f t="shared" si="5"/>
        <v>0.22</v>
      </c>
    </row>
    <row r="17" spans="1:24" s="46" customFormat="1" ht="20.25" customHeight="1" x14ac:dyDescent="0.2">
      <c r="A17" s="34"/>
      <c r="B17" s="35" t="str">
        <f t="shared" si="1"/>
        <v>Hefe (nach Führung)</v>
      </c>
      <c r="C17" s="36">
        <f t="shared" si="2"/>
        <v>0.20000000000000004</v>
      </c>
      <c r="D17" s="37" t="str">
        <f t="shared" si="3"/>
        <v>kg</v>
      </c>
      <c r="E17" s="38">
        <f t="shared" si="0"/>
        <v>0.20000000000000004</v>
      </c>
      <c r="F17" s="38">
        <f t="shared" si="0"/>
        <v>0.40000000000000008</v>
      </c>
      <c r="G17" s="38">
        <f t="shared" si="0"/>
        <v>0.60000000000000009</v>
      </c>
      <c r="H17" s="34"/>
      <c r="I17" s="39"/>
      <c r="J17" s="40" t="str">
        <f>IF(L17&lt;&gt;"","X","")</f>
        <v>X</v>
      </c>
      <c r="K17" s="41" t="s">
        <v>55</v>
      </c>
      <c r="L17" s="42" t="s">
        <v>86</v>
      </c>
      <c r="M17" s="43">
        <v>0.20000000000000004</v>
      </c>
      <c r="N17" s="39"/>
      <c r="O17" s="44" t="s">
        <v>7</v>
      </c>
      <c r="P17" s="39"/>
      <c r="Q17" s="45"/>
      <c r="R17" s="39"/>
      <c r="S17" s="42"/>
      <c r="T17" s="33"/>
      <c r="W17" s="46" t="s">
        <v>7</v>
      </c>
      <c r="X17" s="47">
        <f t="shared" si="5"/>
        <v>0.20000000000000004</v>
      </c>
    </row>
    <row r="18" spans="1:24" s="46" customFormat="1" ht="20.25" customHeight="1" x14ac:dyDescent="0.2">
      <c r="A18" s="34"/>
      <c r="B18" s="35" t="str">
        <f t="shared" si="1"/>
        <v>Agavendicksaft</v>
      </c>
      <c r="C18" s="36">
        <f t="shared" ref="C18:C30" si="6">IF(AND(L18&lt;&gt;"",M18&lt;&gt;""),M18,"")</f>
        <v>0.3</v>
      </c>
      <c r="D18" s="37" t="str">
        <f t="shared" ref="D18:D30" si="7">IF(AND(O18&lt;&gt;"",M18&lt;&gt;""),$O18,"")</f>
        <v>kg</v>
      </c>
      <c r="E18" s="38">
        <f t="shared" si="0"/>
        <v>0.3</v>
      </c>
      <c r="F18" s="38">
        <f t="shared" si="0"/>
        <v>0.6</v>
      </c>
      <c r="G18" s="38">
        <f t="shared" si="0"/>
        <v>0.89999999999999991</v>
      </c>
      <c r="H18" s="34"/>
      <c r="I18" s="39"/>
      <c r="J18" s="40" t="str">
        <f t="shared" si="4"/>
        <v>X</v>
      </c>
      <c r="K18" s="41" t="s">
        <v>55</v>
      </c>
      <c r="L18" s="42" t="s">
        <v>83</v>
      </c>
      <c r="M18" s="43">
        <v>0.3</v>
      </c>
      <c r="N18" s="39"/>
      <c r="O18" s="44" t="s">
        <v>7</v>
      </c>
      <c r="P18" s="39"/>
      <c r="Q18" s="45"/>
      <c r="R18" s="39"/>
      <c r="S18" s="42"/>
      <c r="T18" s="33"/>
      <c r="W18" s="46" t="s">
        <v>7</v>
      </c>
      <c r="X18" s="47">
        <f t="shared" si="5"/>
        <v>0.3</v>
      </c>
    </row>
    <row r="19" spans="1:24" s="46" customFormat="1" ht="20.25" customHeight="1" x14ac:dyDescent="0.2">
      <c r="A19" s="34"/>
      <c r="B19" s="35" t="str">
        <f t="shared" si="1"/>
        <v>Apfelessig</v>
      </c>
      <c r="C19" s="36">
        <f t="shared" si="6"/>
        <v>0.20000000000000004</v>
      </c>
      <c r="D19" s="37" t="str">
        <f t="shared" si="7"/>
        <v>kg</v>
      </c>
      <c r="E19" s="38">
        <f t="shared" si="0"/>
        <v>0.20000000000000004</v>
      </c>
      <c r="F19" s="38">
        <f t="shared" si="0"/>
        <v>0.40000000000000008</v>
      </c>
      <c r="G19" s="38">
        <f t="shared" si="0"/>
        <v>0.60000000000000009</v>
      </c>
      <c r="H19" s="34"/>
      <c r="I19" s="39"/>
      <c r="J19" s="40" t="str">
        <f t="shared" si="4"/>
        <v>X</v>
      </c>
      <c r="K19" s="41" t="s">
        <v>55</v>
      </c>
      <c r="L19" s="42" t="s">
        <v>77</v>
      </c>
      <c r="M19" s="43">
        <v>0.20000000000000004</v>
      </c>
      <c r="N19" s="39"/>
      <c r="O19" s="44" t="s">
        <v>7</v>
      </c>
      <c r="P19" s="39"/>
      <c r="Q19" s="45"/>
      <c r="R19" s="39"/>
      <c r="S19" s="42"/>
      <c r="T19" s="33"/>
      <c r="W19" s="46" t="s">
        <v>7</v>
      </c>
      <c r="X19" s="47">
        <f t="shared" si="5"/>
        <v>0.20000000000000004</v>
      </c>
    </row>
    <row r="20" spans="1:24" s="46" customFormat="1" ht="20.25" customHeight="1" x14ac:dyDescent="0.2">
      <c r="A20" s="34"/>
      <c r="B20" s="35" t="str">
        <f>IF(L20="","",IF(OR(Q20="U",Q20="O2"),"     "&amp;L20,IF(OR(Q20="U2",Q20="O3"),"         "&amp;L20,IF(Q20="U3","            "&amp;L20,L20))))</f>
        <v>Butter</v>
      </c>
      <c r="C20" s="36">
        <f>IF(AND(L20&lt;&gt;"",M20&lt;&gt;""),M20,"")</f>
        <v>0.5</v>
      </c>
      <c r="D20" s="37" t="str">
        <f>IF(AND(O20&lt;&gt;"",M20&lt;&gt;""),$O20,"")</f>
        <v>kg</v>
      </c>
      <c r="E20" s="38">
        <f t="shared" si="0"/>
        <v>0.5</v>
      </c>
      <c r="F20" s="38">
        <f t="shared" si="0"/>
        <v>1</v>
      </c>
      <c r="G20" s="38">
        <f t="shared" si="0"/>
        <v>1.5</v>
      </c>
      <c r="H20" s="34"/>
      <c r="I20" s="39"/>
      <c r="J20" s="40" t="str">
        <f>IF(L20&lt;&gt;"","X","")</f>
        <v>X</v>
      </c>
      <c r="K20" s="41" t="s">
        <v>55</v>
      </c>
      <c r="L20" s="42" t="s">
        <v>79</v>
      </c>
      <c r="M20" s="43">
        <v>0.5</v>
      </c>
      <c r="N20" s="39"/>
      <c r="O20" s="44" t="s">
        <v>7</v>
      </c>
      <c r="P20" s="39"/>
      <c r="Q20" s="45"/>
      <c r="R20" s="39"/>
      <c r="S20" s="42"/>
      <c r="T20" s="33"/>
      <c r="W20" s="46" t="s">
        <v>7</v>
      </c>
      <c r="X20" s="47">
        <f>IF(AND(Q20&lt;&gt;"o",Q20&lt;&gt;"o2",Q20&lt;&gt;"o3"),M20,0)</f>
        <v>0.5</v>
      </c>
    </row>
    <row r="21" spans="1:24" s="46" customFormat="1" ht="20.25" customHeight="1" x14ac:dyDescent="0.2">
      <c r="A21" s="34"/>
      <c r="B21" s="35" t="str">
        <f t="shared" si="1"/>
        <v>Wasser</v>
      </c>
      <c r="C21" s="36">
        <f t="shared" si="6"/>
        <v>6.7</v>
      </c>
      <c r="D21" s="37" t="str">
        <f t="shared" si="7"/>
        <v>kg</v>
      </c>
      <c r="E21" s="38">
        <f t="shared" si="0"/>
        <v>6.7</v>
      </c>
      <c r="F21" s="38">
        <f t="shared" si="0"/>
        <v>13.4</v>
      </c>
      <c r="G21" s="38">
        <f t="shared" si="0"/>
        <v>20.100000000000001</v>
      </c>
      <c r="H21" s="34"/>
      <c r="I21" s="39"/>
      <c r="J21" s="40" t="str">
        <f t="shared" si="4"/>
        <v>X</v>
      </c>
      <c r="K21" s="41" t="s">
        <v>55</v>
      </c>
      <c r="L21" s="42" t="s">
        <v>68</v>
      </c>
      <c r="M21" s="43">
        <v>6.7</v>
      </c>
      <c r="N21" s="39"/>
      <c r="O21" s="44" t="s">
        <v>7</v>
      </c>
      <c r="P21" s="39"/>
      <c r="Q21" s="45"/>
      <c r="R21" s="39"/>
      <c r="S21" s="42"/>
      <c r="T21" s="33"/>
      <c r="W21" s="46" t="s">
        <v>7</v>
      </c>
      <c r="X21" s="47">
        <f t="shared" si="5"/>
        <v>6.7</v>
      </c>
    </row>
    <row r="22" spans="1:24" s="46" customFormat="1" ht="20.25" hidden="1" customHeight="1" x14ac:dyDescent="0.2">
      <c r="A22" s="34"/>
      <c r="B22" s="35" t="str">
        <f t="shared" si="1"/>
        <v/>
      </c>
      <c r="C22" s="36" t="str">
        <f t="shared" si="6"/>
        <v/>
      </c>
      <c r="D22" s="37" t="str">
        <f t="shared" si="7"/>
        <v/>
      </c>
      <c r="E22" s="38" t="str">
        <f t="shared" si="0"/>
        <v/>
      </c>
      <c r="F22" s="38" t="str">
        <f t="shared" si="0"/>
        <v/>
      </c>
      <c r="G22" s="38" t="str">
        <f t="shared" si="0"/>
        <v/>
      </c>
      <c r="H22" s="34"/>
      <c r="I22" s="39"/>
      <c r="J22" s="40" t="str">
        <f t="shared" si="4"/>
        <v/>
      </c>
      <c r="K22" s="41" t="s">
        <v>55</v>
      </c>
      <c r="L22" s="42"/>
      <c r="M22" s="43" t="s">
        <v>78</v>
      </c>
      <c r="N22" s="39"/>
      <c r="O22" s="44"/>
      <c r="P22" s="39"/>
      <c r="Q22" s="45"/>
      <c r="R22" s="39"/>
      <c r="S22" s="42"/>
      <c r="T22" s="33"/>
      <c r="W22" s="46" t="s">
        <v>7</v>
      </c>
      <c r="X22" s="47" t="str">
        <f t="shared" si="5"/>
        <v/>
      </c>
    </row>
    <row r="23" spans="1:24" s="46" customFormat="1" ht="20.25" hidden="1" customHeight="1" x14ac:dyDescent="0.2">
      <c r="A23" s="34"/>
      <c r="B23" s="35" t="str">
        <f t="shared" si="1"/>
        <v/>
      </c>
      <c r="C23" s="36" t="str">
        <f t="shared" si="6"/>
        <v/>
      </c>
      <c r="D23" s="37" t="str">
        <f t="shared" si="7"/>
        <v/>
      </c>
      <c r="E23" s="38" t="str">
        <f t="shared" si="0"/>
        <v/>
      </c>
      <c r="F23" s="38" t="str">
        <f t="shared" si="0"/>
        <v/>
      </c>
      <c r="G23" s="38" t="str">
        <f t="shared" si="0"/>
        <v/>
      </c>
      <c r="H23" s="34"/>
      <c r="I23" s="39"/>
      <c r="J23" s="40" t="str">
        <f t="shared" ref="J23:J29" si="8">IF(L23&lt;&gt;"","X","")</f>
        <v/>
      </c>
      <c r="K23" s="41" t="s">
        <v>55</v>
      </c>
      <c r="L23" s="42"/>
      <c r="M23" s="43"/>
      <c r="N23" s="39"/>
      <c r="O23" s="44"/>
      <c r="P23" s="39"/>
      <c r="Q23" s="45"/>
      <c r="R23" s="39"/>
      <c r="S23" s="42"/>
      <c r="T23" s="33"/>
      <c r="W23" s="46" t="s">
        <v>7</v>
      </c>
      <c r="X23" s="47">
        <f t="shared" ref="X23:X43" si="9">IF(AND(Q23&lt;&gt;"o",Q23&lt;&gt;"o2",Q23&lt;&gt;"o3"),M23,0)</f>
        <v>0</v>
      </c>
    </row>
    <row r="24" spans="1:24" s="46" customFormat="1" ht="20.25" hidden="1" customHeight="1" x14ac:dyDescent="0.2">
      <c r="A24" s="34"/>
      <c r="B24" s="35" t="str">
        <f t="shared" si="1"/>
        <v/>
      </c>
      <c r="C24" s="36" t="str">
        <f t="shared" si="6"/>
        <v/>
      </c>
      <c r="D24" s="37" t="str">
        <f t="shared" si="7"/>
        <v/>
      </c>
      <c r="E24" s="38" t="str">
        <f t="shared" si="0"/>
        <v/>
      </c>
      <c r="F24" s="38" t="str">
        <f t="shared" si="0"/>
        <v/>
      </c>
      <c r="G24" s="38" t="str">
        <f t="shared" si="0"/>
        <v/>
      </c>
      <c r="H24" s="34"/>
      <c r="I24" s="39"/>
      <c r="J24" s="40" t="str">
        <f t="shared" si="8"/>
        <v/>
      </c>
      <c r="K24" s="41" t="s">
        <v>55</v>
      </c>
      <c r="L24" s="42"/>
      <c r="M24" s="43"/>
      <c r="N24" s="39"/>
      <c r="O24" s="44"/>
      <c r="P24" s="39"/>
      <c r="Q24" s="45"/>
      <c r="R24" s="39"/>
      <c r="S24" s="42"/>
      <c r="T24" s="33"/>
      <c r="W24" s="46" t="s">
        <v>7</v>
      </c>
      <c r="X24" s="47">
        <f t="shared" si="9"/>
        <v>0</v>
      </c>
    </row>
    <row r="25" spans="1:24" s="46" customFormat="1" ht="20.25" hidden="1" customHeight="1" x14ac:dyDescent="0.2">
      <c r="A25" s="34"/>
      <c r="B25" s="35" t="str">
        <f>IF(L25="","",IF(OR(Q25="U",Q25="O2"),"     "&amp;L25,IF(OR(Q25="U2",Q25="O3"),"         "&amp;L25,IF(Q25="U3","            "&amp;L25,L25))))</f>
        <v/>
      </c>
      <c r="C25" s="36" t="str">
        <f>IF(AND(L25&lt;&gt;"",M25&lt;&gt;""),M25,"")</f>
        <v/>
      </c>
      <c r="D25" s="37" t="str">
        <f>IF(AND(O25&lt;&gt;"",M25&lt;&gt;""),$O25,"")</f>
        <v/>
      </c>
      <c r="E25" s="38" t="str">
        <f t="shared" si="0"/>
        <v/>
      </c>
      <c r="F25" s="38" t="str">
        <f t="shared" si="0"/>
        <v/>
      </c>
      <c r="G25" s="38" t="str">
        <f t="shared" si="0"/>
        <v/>
      </c>
      <c r="H25" s="34"/>
      <c r="I25" s="39"/>
      <c r="J25" s="40" t="str">
        <f t="shared" si="8"/>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IF(L26="","",IF(OR(Q26="U",Q26="O2"),"     "&amp;L26,IF(OR(Q26="U2",Q26="O3"),"         "&amp;L26,IF(Q26="U3","            "&amp;L26,L26))))</f>
        <v/>
      </c>
      <c r="C26" s="36" t="str">
        <f>IF(AND(L26&lt;&gt;"",M26&lt;&gt;""),M26,"")</f>
        <v/>
      </c>
      <c r="D26" s="37" t="str">
        <f>IF(AND(O26&lt;&gt;"",M26&lt;&gt;""),$O26,"")</f>
        <v/>
      </c>
      <c r="E26" s="38" t="str">
        <f t="shared" si="0"/>
        <v/>
      </c>
      <c r="F26" s="38" t="str">
        <f t="shared" si="0"/>
        <v/>
      </c>
      <c r="G26" s="38" t="str">
        <f t="shared" si="0"/>
        <v/>
      </c>
      <c r="H26" s="34"/>
      <c r="I26" s="39"/>
      <c r="J26" s="40" t="str">
        <f t="shared" si="8"/>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IF(L27="","",IF(OR(Q27="U",Q27="O2"),"     "&amp;L27,IF(OR(Q27="U2",Q27="O3"),"         "&amp;L27,IF(Q27="U3","            "&amp;L27,L27))))</f>
        <v/>
      </c>
      <c r="C27" s="36" t="str">
        <f>IF(AND(L27&lt;&gt;"",M27&lt;&gt;""),M27,"")</f>
        <v/>
      </c>
      <c r="D27" s="37" t="str">
        <f>IF(AND(O27&lt;&gt;"",M27&lt;&gt;""),$O27,"")</f>
        <v/>
      </c>
      <c r="E27" s="38" t="str">
        <f t="shared" si="0"/>
        <v/>
      </c>
      <c r="F27" s="38" t="str">
        <f t="shared" si="0"/>
        <v/>
      </c>
      <c r="G27" s="38" t="str">
        <f t="shared" si="0"/>
        <v/>
      </c>
      <c r="H27" s="34"/>
      <c r="I27" s="39"/>
      <c r="J27" s="40" t="str">
        <f t="shared" si="8"/>
        <v/>
      </c>
      <c r="K27" s="41" t="s">
        <v>55</v>
      </c>
      <c r="L27" s="42"/>
      <c r="M27" s="43"/>
      <c r="N27" s="39"/>
      <c r="O27" s="44"/>
      <c r="P27" s="39"/>
      <c r="Q27" s="45"/>
      <c r="R27" s="39"/>
      <c r="S27" s="42"/>
      <c r="T27" s="33"/>
      <c r="W27" s="46" t="s">
        <v>7</v>
      </c>
      <c r="X27" s="47">
        <f>IF(AND(Q27&lt;&gt;"o",Q27&lt;&gt;"o2",Q27&lt;&gt;"o3"),M27,0)</f>
        <v>0</v>
      </c>
    </row>
    <row r="28" spans="1:24" s="46" customFormat="1" ht="20.25" hidden="1" customHeight="1" x14ac:dyDescent="0.2">
      <c r="A28" s="34"/>
      <c r="B28" s="35" t="str">
        <f>IF(L28="","",IF(OR(Q28="U",Q28="O2"),"     "&amp;L28,IF(OR(Q28="U2",Q28="O3"),"         "&amp;L28,IF(Q28="U3","            "&amp;L28,L28))))</f>
        <v/>
      </c>
      <c r="C28" s="36" t="str">
        <f>IF(AND(L28&lt;&gt;"",M28&lt;&gt;""),M28,"")</f>
        <v/>
      </c>
      <c r="D28" s="37" t="str">
        <f>IF(AND(O28&lt;&gt;"",M28&lt;&gt;""),$O28,"")</f>
        <v/>
      </c>
      <c r="E28" s="38" t="str">
        <f t="shared" si="0"/>
        <v/>
      </c>
      <c r="F28" s="38" t="str">
        <f t="shared" si="0"/>
        <v/>
      </c>
      <c r="G28" s="38" t="str">
        <f t="shared" si="0"/>
        <v/>
      </c>
      <c r="H28" s="34"/>
      <c r="I28" s="39"/>
      <c r="J28" s="40" t="str">
        <f t="shared" si="8"/>
        <v/>
      </c>
      <c r="K28" s="41" t="s">
        <v>55</v>
      </c>
      <c r="L28" s="42"/>
      <c r="M28" s="43"/>
      <c r="N28" s="39"/>
      <c r="O28" s="44"/>
      <c r="P28" s="39"/>
      <c r="Q28" s="45"/>
      <c r="R28" s="39"/>
      <c r="S28" s="42"/>
      <c r="T28" s="33"/>
      <c r="W28" s="46" t="s">
        <v>7</v>
      </c>
      <c r="X28" s="47">
        <f>IF(AND(Q28&lt;&gt;"o",Q28&lt;&gt;"o2",Q28&lt;&gt;"o3"),M28,0)</f>
        <v>0</v>
      </c>
    </row>
    <row r="29" spans="1:24" s="46" customFormat="1" ht="20.25" hidden="1" customHeight="1" x14ac:dyDescent="0.2">
      <c r="A29" s="34"/>
      <c r="B29" s="35" t="str">
        <f>IF(L29="","",IF(OR(Q29="U",Q29="O2"),"     "&amp;L29,IF(OR(Q29="U2",Q29="O3"),"         "&amp;L29,IF(Q29="U3","            "&amp;L29,L29))))</f>
        <v/>
      </c>
      <c r="C29" s="36" t="str">
        <f>IF(AND(L29&lt;&gt;"",M29&lt;&gt;""),M29,"")</f>
        <v/>
      </c>
      <c r="D29" s="37" t="str">
        <f>IF(AND(O29&lt;&gt;"",M29&lt;&gt;""),$O29,"")</f>
        <v/>
      </c>
      <c r="E29" s="38" t="str">
        <f t="shared" si="0"/>
        <v/>
      </c>
      <c r="F29" s="38" t="str">
        <f t="shared" si="0"/>
        <v/>
      </c>
      <c r="G29" s="38" t="str">
        <f t="shared" si="0"/>
        <v/>
      </c>
      <c r="H29" s="34"/>
      <c r="I29" s="39"/>
      <c r="J29" s="40" t="str">
        <f t="shared" si="8"/>
        <v/>
      </c>
      <c r="K29" s="41" t="s">
        <v>55</v>
      </c>
      <c r="L29" s="42"/>
      <c r="M29" s="43"/>
      <c r="N29" s="39"/>
      <c r="O29" s="44"/>
      <c r="P29" s="39"/>
      <c r="Q29" s="45"/>
      <c r="R29" s="39"/>
      <c r="S29" s="42"/>
      <c r="T29" s="33"/>
      <c r="W29" s="46" t="s">
        <v>7</v>
      </c>
      <c r="X29" s="47">
        <f>IF(AND(Q29&lt;&gt;"o",Q29&lt;&gt;"o2",Q29&lt;&gt;"o3"),M29,0)</f>
        <v>0</v>
      </c>
    </row>
    <row r="30" spans="1:24" s="46" customFormat="1" ht="20.25" hidden="1" customHeight="1" x14ac:dyDescent="0.2">
      <c r="A30" s="34"/>
      <c r="B30" s="35" t="str">
        <f t="shared" si="1"/>
        <v/>
      </c>
      <c r="C30" s="36" t="str">
        <f t="shared" si="6"/>
        <v/>
      </c>
      <c r="D30" s="37" t="str">
        <f t="shared" si="7"/>
        <v/>
      </c>
      <c r="E30" s="38" t="str">
        <f t="shared" si="0"/>
        <v/>
      </c>
      <c r="F30" s="38" t="str">
        <f t="shared" si="0"/>
        <v/>
      </c>
      <c r="G30" s="38" t="str">
        <f t="shared" si="0"/>
        <v/>
      </c>
      <c r="H30" s="34"/>
      <c r="I30" s="39"/>
      <c r="J30" s="40" t="str">
        <f t="shared" si="4"/>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1"/>
        <v/>
      </c>
      <c r="C31" s="36" t="str">
        <f t="shared" ref="C31:C43" si="10">IF(AND(L31&lt;&gt;"",M31&lt;&gt;""),M31,"")</f>
        <v/>
      </c>
      <c r="D31" s="37" t="str">
        <f t="shared" ref="D31:D43" si="11">IF(AND(O31&lt;&gt;"",M31&lt;&gt;""),$O31,"")</f>
        <v/>
      </c>
      <c r="E31" s="38" t="str">
        <f t="shared" si="0"/>
        <v/>
      </c>
      <c r="F31" s="38" t="str">
        <f t="shared" si="0"/>
        <v/>
      </c>
      <c r="G31" s="38" t="str">
        <f t="shared" si="0"/>
        <v/>
      </c>
      <c r="H31" s="34"/>
      <c r="I31" s="39"/>
      <c r="J31" s="40" t="str">
        <f t="shared" si="4"/>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1"/>
        <v/>
      </c>
      <c r="C32" s="36" t="str">
        <f t="shared" si="10"/>
        <v/>
      </c>
      <c r="D32" s="37" t="str">
        <f t="shared" si="11"/>
        <v/>
      </c>
      <c r="E32" s="38" t="str">
        <f t="shared" si="0"/>
        <v/>
      </c>
      <c r="F32" s="38" t="str">
        <f t="shared" si="0"/>
        <v/>
      </c>
      <c r="G32" s="38" t="str">
        <f t="shared" si="0"/>
        <v/>
      </c>
      <c r="H32" s="34"/>
      <c r="I32" s="39"/>
      <c r="J32" s="40" t="str">
        <f t="shared" si="4"/>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1"/>
        <v/>
      </c>
      <c r="C33" s="36" t="str">
        <f t="shared" si="10"/>
        <v/>
      </c>
      <c r="D33" s="37" t="str">
        <f t="shared" si="11"/>
        <v/>
      </c>
      <c r="E33" s="38" t="str">
        <f t="shared" si="0"/>
        <v/>
      </c>
      <c r="F33" s="38" t="str">
        <f t="shared" si="0"/>
        <v/>
      </c>
      <c r="G33" s="38" t="str">
        <f t="shared" si="0"/>
        <v/>
      </c>
      <c r="H33" s="34"/>
      <c r="I33" s="39"/>
      <c r="J33" s="40" t="str">
        <f t="shared" si="4"/>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1"/>
        <v/>
      </c>
      <c r="C34" s="36" t="str">
        <f t="shared" si="10"/>
        <v/>
      </c>
      <c r="D34" s="37" t="str">
        <f t="shared" si="11"/>
        <v/>
      </c>
      <c r="E34" s="38" t="str">
        <f t="shared" si="0"/>
        <v/>
      </c>
      <c r="F34" s="38" t="str">
        <f t="shared" si="0"/>
        <v/>
      </c>
      <c r="G34" s="38" t="str">
        <f t="shared" si="0"/>
        <v/>
      </c>
      <c r="H34" s="34"/>
      <c r="I34" s="39"/>
      <c r="J34" s="40" t="str">
        <f t="shared" si="4"/>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1"/>
        <v/>
      </c>
      <c r="C35" s="36" t="str">
        <f t="shared" si="10"/>
        <v/>
      </c>
      <c r="D35" s="37" t="str">
        <f t="shared" si="11"/>
        <v/>
      </c>
      <c r="E35" s="38" t="str">
        <f t="shared" si="0"/>
        <v/>
      </c>
      <c r="F35" s="38" t="str">
        <f t="shared" si="0"/>
        <v/>
      </c>
      <c r="G35" s="38" t="str">
        <f t="shared" si="0"/>
        <v/>
      </c>
      <c r="H35" s="34"/>
      <c r="I35" s="39"/>
      <c r="J35" s="40" t="str">
        <f t="shared" si="4"/>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1"/>
        <v/>
      </c>
      <c r="C36" s="36" t="str">
        <f t="shared" si="10"/>
        <v/>
      </c>
      <c r="D36" s="37" t="str">
        <f t="shared" si="11"/>
        <v/>
      </c>
      <c r="E36" s="38" t="str">
        <f t="shared" si="0"/>
        <v/>
      </c>
      <c r="F36" s="38" t="str">
        <f t="shared" si="0"/>
        <v/>
      </c>
      <c r="G36" s="38" t="str">
        <f t="shared" si="0"/>
        <v/>
      </c>
      <c r="H36" s="34"/>
      <c r="I36" s="39"/>
      <c r="J36" s="40" t="str">
        <f t="shared" si="4"/>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1"/>
        <v/>
      </c>
      <c r="C37" s="36" t="str">
        <f t="shared" si="10"/>
        <v/>
      </c>
      <c r="D37" s="37" t="str">
        <f t="shared" si="11"/>
        <v/>
      </c>
      <c r="E37" s="38" t="str">
        <f t="shared" si="0"/>
        <v/>
      </c>
      <c r="F37" s="38" t="str">
        <f t="shared" si="0"/>
        <v/>
      </c>
      <c r="G37" s="38" t="str">
        <f t="shared" si="0"/>
        <v/>
      </c>
      <c r="H37" s="34"/>
      <c r="I37" s="39"/>
      <c r="J37" s="40" t="str">
        <f t="shared" si="4"/>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1"/>
        <v/>
      </c>
      <c r="C38" s="36" t="str">
        <f t="shared" si="10"/>
        <v/>
      </c>
      <c r="D38" s="37" t="str">
        <f t="shared" si="11"/>
        <v/>
      </c>
      <c r="E38" s="38" t="str">
        <f t="shared" si="0"/>
        <v/>
      </c>
      <c r="F38" s="38" t="str">
        <f t="shared" si="0"/>
        <v/>
      </c>
      <c r="G38" s="38" t="str">
        <f t="shared" si="0"/>
        <v/>
      </c>
      <c r="H38" s="34"/>
      <c r="I38" s="39"/>
      <c r="J38" s="40" t="str">
        <f t="shared" si="4"/>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1"/>
        <v/>
      </c>
      <c r="C39" s="36" t="str">
        <f t="shared" si="10"/>
        <v/>
      </c>
      <c r="D39" s="37" t="str">
        <f t="shared" si="11"/>
        <v/>
      </c>
      <c r="E39" s="38" t="str">
        <f t="shared" si="0"/>
        <v/>
      </c>
      <c r="F39" s="38" t="str">
        <f t="shared" si="0"/>
        <v/>
      </c>
      <c r="G39" s="38" t="str">
        <f t="shared" si="0"/>
        <v/>
      </c>
      <c r="H39" s="34"/>
      <c r="I39" s="39"/>
      <c r="J39" s="40" t="str">
        <f t="shared" si="4"/>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1"/>
        <v/>
      </c>
      <c r="C40" s="36" t="str">
        <f t="shared" si="10"/>
        <v/>
      </c>
      <c r="D40" s="37" t="str">
        <f t="shared" si="11"/>
        <v/>
      </c>
      <c r="E40" s="38" t="str">
        <f t="shared" si="0"/>
        <v/>
      </c>
      <c r="F40" s="38" t="str">
        <f t="shared" si="0"/>
        <v/>
      </c>
      <c r="G40" s="38" t="str">
        <f t="shared" si="0"/>
        <v/>
      </c>
      <c r="H40" s="34"/>
      <c r="I40" s="39"/>
      <c r="J40" s="40" t="str">
        <f t="shared" si="4"/>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1"/>
        <v/>
      </c>
      <c r="C41" s="36" t="str">
        <f t="shared" si="10"/>
        <v/>
      </c>
      <c r="D41" s="37" t="str">
        <f t="shared" si="11"/>
        <v/>
      </c>
      <c r="E41" s="38" t="str">
        <f t="shared" si="0"/>
        <v/>
      </c>
      <c r="F41" s="38" t="str">
        <f t="shared" si="0"/>
        <v/>
      </c>
      <c r="G41" s="38" t="str">
        <f t="shared" si="0"/>
        <v/>
      </c>
      <c r="H41" s="34"/>
      <c r="I41" s="39"/>
      <c r="J41" s="40" t="str">
        <f t="shared" si="4"/>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1"/>
        <v/>
      </c>
      <c r="C42" s="36" t="str">
        <f t="shared" si="10"/>
        <v/>
      </c>
      <c r="D42" s="37" t="str">
        <f t="shared" si="11"/>
        <v/>
      </c>
      <c r="E42" s="38" t="str">
        <f t="shared" si="0"/>
        <v/>
      </c>
      <c r="F42" s="38" t="str">
        <f t="shared" si="0"/>
        <v/>
      </c>
      <c r="G42" s="38" t="str">
        <f t="shared" si="0"/>
        <v/>
      </c>
      <c r="H42" s="34"/>
      <c r="I42" s="39"/>
      <c r="J42" s="40" t="str">
        <f t="shared" si="4"/>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1"/>
        <v/>
      </c>
      <c r="C43" s="36" t="str">
        <f t="shared" si="10"/>
        <v/>
      </c>
      <c r="D43" s="37" t="str">
        <f t="shared" si="11"/>
        <v/>
      </c>
      <c r="E43" s="38" t="str">
        <f t="shared" si="0"/>
        <v/>
      </c>
      <c r="F43" s="38" t="str">
        <f t="shared" si="0"/>
        <v/>
      </c>
      <c r="G43" s="38" t="str">
        <f t="shared" si="0"/>
        <v/>
      </c>
      <c r="H43" s="34"/>
      <c r="I43" s="39"/>
      <c r="J43" s="40" t="str">
        <f t="shared" si="4"/>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42819.97084814815</v>
      </c>
      <c r="C46" s="58">
        <f>IF(O46&gt;0,"",X46)</f>
        <v>18.942</v>
      </c>
      <c r="D46" s="59"/>
      <c r="E46" s="60">
        <f>IF($O$46&gt;0,"-----",IF($L$5&lt;&gt;"",$L$5*E10,E10*$C$46))</f>
        <v>18.942</v>
      </c>
      <c r="F46" s="60">
        <f>IF($O$46&gt;0,"-----",IF($L$5&lt;&gt;"",$L$5*F10,F10*$C$46))</f>
        <v>37.884</v>
      </c>
      <c r="G46" s="60">
        <f>IF($O$46&gt;0,"-----",IF($L$5&lt;&gt;"",$L$5*G10,G10*$C$46))</f>
        <v>56.826000000000001</v>
      </c>
      <c r="H46" s="20"/>
      <c r="I46" s="17"/>
      <c r="J46" s="55" t="s">
        <v>29</v>
      </c>
      <c r="K46" s="61"/>
      <c r="L46" s="61"/>
      <c r="M46" s="61"/>
      <c r="N46" s="61"/>
      <c r="O46" s="62">
        <f>COUNTIF(O12:O43,"=St.")</f>
        <v>0</v>
      </c>
      <c r="P46" s="61"/>
      <c r="Q46" s="61"/>
      <c r="R46" s="9"/>
      <c r="X46" s="63">
        <f>SUM(X11:X45)</f>
        <v>18.942</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7.25" customHeight="1" x14ac:dyDescent="0.25">
      <c r="A54" s="77"/>
      <c r="B54" s="91" t="s">
        <v>88</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63.75" customHeight="1" x14ac:dyDescent="0.25">
      <c r="A57" s="77"/>
      <c r="B57" s="91" t="s">
        <v>90</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102" t="s">
        <v>70</v>
      </c>
      <c r="D84" s="102"/>
      <c r="E84" s="102"/>
      <c r="F84" s="102"/>
      <c r="G84" s="102"/>
      <c r="H84" s="77"/>
      <c r="I84" s="77"/>
      <c r="J84" s="73" t="str">
        <f>IF(C84&lt;&gt;"","X","")</f>
        <v>X</v>
      </c>
      <c r="K84" s="77"/>
      <c r="L84" s="77"/>
      <c r="M84" s="77"/>
      <c r="N84" s="77"/>
      <c r="O84" s="77"/>
      <c r="P84" s="77"/>
      <c r="Q84" s="77"/>
      <c r="R84" s="77"/>
    </row>
    <row r="85" spans="1:18" s="78" customFormat="1" ht="18.75" customHeight="1" x14ac:dyDescent="0.25">
      <c r="A85" s="74"/>
      <c r="B85" s="81" t="s">
        <v>20</v>
      </c>
      <c r="C85" s="102" t="s">
        <v>71</v>
      </c>
      <c r="D85" s="102"/>
      <c r="E85" s="102"/>
      <c r="F85" s="102"/>
      <c r="G85" s="102"/>
      <c r="H85" s="77"/>
      <c r="I85" s="77"/>
      <c r="J85" s="73" t="str">
        <f>IF(C85&lt;&gt;"","X","")</f>
        <v>X</v>
      </c>
      <c r="K85" s="77"/>
      <c r="L85" s="77"/>
      <c r="M85" s="77"/>
      <c r="N85" s="77"/>
      <c r="O85" s="77"/>
      <c r="P85" s="77"/>
      <c r="Q85" s="77"/>
      <c r="R85" s="77"/>
    </row>
    <row r="86" spans="1:18" s="78" customFormat="1" ht="18.75" customHeight="1" x14ac:dyDescent="0.25">
      <c r="A86" s="74"/>
      <c r="B86" s="81" t="s">
        <v>8</v>
      </c>
      <c r="C86" s="102" t="s">
        <v>72</v>
      </c>
      <c r="D86" s="102"/>
      <c r="E86" s="102"/>
      <c r="F86" s="102"/>
      <c r="G86" s="102"/>
      <c r="H86" s="77"/>
      <c r="I86" s="77"/>
      <c r="J86" s="73" t="str">
        <f>IF(C86&lt;&gt;"","X","")</f>
        <v>X</v>
      </c>
      <c r="K86" s="77"/>
      <c r="L86" s="77"/>
      <c r="M86" s="77"/>
      <c r="N86" s="77"/>
      <c r="O86" s="77"/>
      <c r="P86" s="77"/>
      <c r="Q86" s="77"/>
      <c r="R86" s="77"/>
    </row>
    <row r="87" spans="1:18" s="78" customFormat="1" ht="19.5" customHeight="1" x14ac:dyDescent="0.25">
      <c r="A87" s="74"/>
      <c r="B87" s="81" t="s">
        <v>9</v>
      </c>
      <c r="C87" s="102" t="s">
        <v>73</v>
      </c>
      <c r="D87" s="102"/>
      <c r="E87" s="102"/>
      <c r="F87" s="102"/>
      <c r="G87" s="102"/>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customHeight="1" x14ac:dyDescent="0.25">
      <c r="A96" s="74"/>
      <c r="B96" s="83" t="s">
        <v>23</v>
      </c>
      <c r="C96" s="90" t="s">
        <v>75</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40.5" customHeight="1" x14ac:dyDescent="0.25">
      <c r="A117" s="74"/>
      <c r="B117" s="83" t="s">
        <v>23</v>
      </c>
      <c r="C117" s="90" t="s">
        <v>74</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0.75" customHeight="1" x14ac:dyDescent="0.25">
      <c r="A120" s="77"/>
      <c r="B120" s="91" t="s">
        <v>89</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5" stopIfTrue="1">
      <formula>$Q45="u"</formula>
    </cfRule>
  </conditionalFormatting>
  <conditionalFormatting sqref="B44">
    <cfRule type="expression" dxfId="7" priority="10" stopIfTrue="1">
      <formula>$Q44="u"</formula>
    </cfRule>
  </conditionalFormatting>
  <conditionalFormatting sqref="M11:T11 J46:Q49 J45:T45 J50:J55 M7:Q10 J44:S44 U44:AM44 J59:J120 T30:T44 S30:S43 J7:L11 J12:N43 S12:T29 P12:Q43">
    <cfRule type="expression" dxfId="6" priority="6" stopIfTrue="1">
      <formula>#REF!&lt;&gt;""</formula>
    </cfRule>
  </conditionalFormatting>
  <conditionalFormatting sqref="O12:O43">
    <cfRule type="expression" dxfId="5" priority="8" stopIfTrue="1">
      <formula>#REF!&lt;&gt;""</formula>
    </cfRule>
  </conditionalFormatting>
  <conditionalFormatting sqref="B10">
    <cfRule type="cellIs" dxfId="4" priority="7" stopIfTrue="1" operator="equal">
      <formula>0</formula>
    </cfRule>
  </conditionalFormatting>
  <conditionalFormatting sqref="J56:J58">
    <cfRule type="expression" dxfId="3" priority="4"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2017-03-25T22:18:06Z</cp:lastPrinted>
  <dcterms:created xsi:type="dcterms:W3CDTF">2010-01-14T09:56:01Z</dcterms:created>
  <dcterms:modified xsi:type="dcterms:W3CDTF">2017-03-25T22:18:29Z</dcterms:modified>
</cp:coreProperties>
</file>