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Toastbrot\"/>
    </mc:Choice>
  </mc:AlternateContent>
  <bookViews>
    <workbookView xWindow="21555"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J57" i="2" l="1"/>
  <c r="J56" i="2" s="1"/>
  <c r="J58" i="2" s="1"/>
  <c r="J54" i="2" l="1"/>
  <c r="J53" i="2" s="1"/>
  <c r="J55" i="2" s="1"/>
  <c r="J61" i="2"/>
  <c r="J60" i="2"/>
  <c r="J59" i="2" s="1"/>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25" i="2"/>
  <c r="X26" i="2"/>
  <c r="X27" i="2"/>
  <c r="X28" i="2"/>
  <c r="X13" i="2"/>
  <c r="X14" i="2"/>
  <c r="X29" i="2"/>
  <c r="X16" i="2"/>
  <c r="X17" i="2"/>
  <c r="X18" i="2"/>
  <c r="X19" i="2"/>
  <c r="X12" i="2"/>
  <c r="X21" i="2"/>
  <c r="X22" i="2"/>
  <c r="X15" i="2"/>
  <c r="X23" i="2"/>
  <c r="X24" i="2"/>
  <c r="X30" i="2"/>
  <c r="X31" i="2"/>
  <c r="X32" i="2"/>
  <c r="X33" i="2"/>
  <c r="X34" i="2"/>
  <c r="X35" i="2"/>
  <c r="X36" i="2"/>
  <c r="X37" i="2"/>
  <c r="X38" i="2"/>
  <c r="X39" i="2"/>
  <c r="X40" i="2"/>
  <c r="X41" i="2"/>
  <c r="X42" i="2"/>
  <c r="X43" i="2"/>
  <c r="X20" i="2"/>
  <c r="C19" i="2"/>
  <c r="D19" i="2"/>
  <c r="C12" i="2"/>
  <c r="D12" i="2"/>
  <c r="C21" i="2"/>
  <c r="D21" i="2"/>
  <c r="C22" i="2"/>
  <c r="D22" i="2"/>
  <c r="C20" i="2"/>
  <c r="D20" i="2"/>
  <c r="C15" i="2"/>
  <c r="D15" i="2"/>
  <c r="C23" i="2"/>
  <c r="D23" i="2"/>
  <c r="C24" i="2"/>
  <c r="D24"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25" i="2"/>
  <c r="D25" i="2"/>
  <c r="C26" i="2"/>
  <c r="D26" i="2"/>
  <c r="C27" i="2"/>
  <c r="D27" i="2"/>
  <c r="C28" i="2"/>
  <c r="D28" i="2"/>
  <c r="C13" i="2"/>
  <c r="D13" i="2"/>
  <c r="C14" i="2"/>
  <c r="D14" i="2"/>
  <c r="C29" i="2"/>
  <c r="D29" i="2"/>
  <c r="C16" i="2"/>
  <c r="D16" i="2"/>
  <c r="C17" i="2"/>
  <c r="D17" i="2"/>
  <c r="E47" i="2"/>
  <c r="O46" i="2"/>
  <c r="F47" i="2"/>
  <c r="G47" i="2"/>
  <c r="C18" i="2"/>
  <c r="B23" i="2"/>
  <c r="B24" i="2"/>
  <c r="B30" i="2"/>
  <c r="B31" i="2"/>
  <c r="B32" i="2"/>
  <c r="B33" i="2"/>
  <c r="B34" i="2"/>
  <c r="B35" i="2"/>
  <c r="B36" i="2"/>
  <c r="B37" i="2"/>
  <c r="B38" i="2"/>
  <c r="B39" i="2"/>
  <c r="B40" i="2"/>
  <c r="B41" i="2"/>
  <c r="B42" i="2"/>
  <c r="B43" i="2"/>
  <c r="B25" i="2"/>
  <c r="B26" i="2"/>
  <c r="B27" i="2"/>
  <c r="B28" i="2"/>
  <c r="B13" i="2"/>
  <c r="B14" i="2"/>
  <c r="B29" i="2"/>
  <c r="B16" i="2"/>
  <c r="B17" i="2"/>
  <c r="B18" i="2"/>
  <c r="B19" i="2"/>
  <c r="B12" i="2"/>
  <c r="B21" i="2"/>
  <c r="B22" i="2"/>
  <c r="B20" i="2"/>
  <c r="B15"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26" i="2"/>
  <c r="J27" i="2"/>
  <c r="J28" i="2"/>
  <c r="J13" i="2"/>
  <c r="J14" i="2"/>
  <c r="J29" i="2"/>
  <c r="J16" i="2"/>
  <c r="D18" i="2"/>
  <c r="J18" i="2"/>
  <c r="J19" i="2"/>
  <c r="J12" i="2"/>
  <c r="J21" i="2"/>
  <c r="J22" i="2"/>
  <c r="J30" i="2"/>
  <c r="J31" i="2"/>
  <c r="J32" i="2"/>
  <c r="J33" i="2"/>
  <c r="J34" i="2"/>
  <c r="J35" i="2"/>
  <c r="J20" i="2"/>
  <c r="J36" i="2"/>
  <c r="J37" i="2"/>
  <c r="J17" i="2"/>
  <c r="J15" i="2"/>
  <c r="J23" i="2"/>
  <c r="J24" i="2"/>
  <c r="J38" i="2"/>
  <c r="J39" i="2"/>
  <c r="J40" i="2"/>
  <c r="J41" i="2"/>
  <c r="J42" i="2"/>
  <c r="J43" i="2"/>
  <c r="J62" i="2"/>
  <c r="J67" i="2"/>
  <c r="J71" i="2"/>
  <c r="J70" i="2"/>
  <c r="J25" i="2"/>
  <c r="B10" i="2"/>
  <c r="J89" i="2" l="1"/>
  <c r="J93" i="2" s="1"/>
  <c r="E20" i="2"/>
  <c r="J64" i="2"/>
  <c r="J68" i="2" s="1"/>
  <c r="J104" i="2"/>
  <c r="J109" i="2" s="1"/>
  <c r="J73" i="2"/>
  <c r="J77" i="2" s="1"/>
  <c r="E42" i="2"/>
  <c r="F12" i="2"/>
  <c r="F19" i="2"/>
  <c r="F39" i="2"/>
  <c r="F25" i="2"/>
  <c r="G27" i="2"/>
  <c r="G36" i="2"/>
  <c r="E34" i="2"/>
  <c r="F31" i="2"/>
  <c r="G23" i="2"/>
  <c r="F14" i="2"/>
  <c r="E33" i="2"/>
  <c r="E17" i="2"/>
  <c r="J94" i="2"/>
  <c r="J99" i="2" s="1"/>
  <c r="J83" i="2"/>
  <c r="J88" i="2" s="1"/>
  <c r="J100" i="2"/>
  <c r="J103" i="2" s="1"/>
  <c r="J113" i="2"/>
  <c r="J118" i="2" s="1"/>
  <c r="J78" i="2"/>
  <c r="J82" i="2" s="1"/>
  <c r="X46" i="2"/>
  <c r="C46" i="2" s="1"/>
  <c r="G46" i="2" s="1"/>
  <c r="J69" i="2"/>
  <c r="J72" i="2" s="1"/>
  <c r="E26" i="2"/>
  <c r="G42" i="2"/>
  <c r="E40" i="2"/>
  <c r="F37" i="2"/>
  <c r="G34" i="2"/>
  <c r="E32" i="2"/>
  <c r="F24" i="2"/>
  <c r="G20" i="2"/>
  <c r="E21" i="2"/>
  <c r="G17" i="2"/>
  <c r="E29" i="2"/>
  <c r="F28" i="2"/>
  <c r="G25" i="2"/>
  <c r="G15" i="2"/>
  <c r="F42" i="2"/>
  <c r="G39" i="2"/>
  <c r="E37" i="2"/>
  <c r="F34" i="2"/>
  <c r="G31" i="2"/>
  <c r="E24" i="2"/>
  <c r="F20" i="2"/>
  <c r="G12" i="2"/>
  <c r="F17" i="2"/>
  <c r="G14" i="2"/>
  <c r="E28" i="2"/>
  <c r="G41" i="2"/>
  <c r="E39" i="2"/>
  <c r="F36" i="2"/>
  <c r="G33" i="2"/>
  <c r="E31" i="2"/>
  <c r="F23" i="2"/>
  <c r="G22" i="2"/>
  <c r="E12" i="2"/>
  <c r="G16" i="2"/>
  <c r="E14" i="2"/>
  <c r="F27" i="2"/>
  <c r="G19" i="2"/>
  <c r="E19" i="2"/>
  <c r="F41" i="2"/>
  <c r="G38" i="2"/>
  <c r="E36" i="2"/>
  <c r="F33" i="2"/>
  <c r="G30" i="2"/>
  <c r="E23" i="2"/>
  <c r="F22" i="2"/>
  <c r="G18" i="2"/>
  <c r="F16" i="2"/>
  <c r="G13" i="2"/>
  <c r="E27" i="2"/>
  <c r="E25" i="2"/>
  <c r="F43" i="2"/>
  <c r="G40" i="2"/>
  <c r="E38" i="2"/>
  <c r="F35" i="2"/>
  <c r="G32" i="2"/>
  <c r="E30" i="2"/>
  <c r="F15" i="2"/>
  <c r="G21" i="2"/>
  <c r="E18" i="2"/>
  <c r="G29" i="2"/>
  <c r="E13" i="2"/>
  <c r="F26" i="2"/>
  <c r="G43" i="2"/>
  <c r="E41" i="2"/>
  <c r="F38" i="2"/>
  <c r="G35" i="2"/>
  <c r="F30" i="2"/>
  <c r="E22" i="2"/>
  <c r="F18" i="2"/>
  <c r="E16" i="2"/>
  <c r="F13" i="2"/>
  <c r="G26" i="2"/>
  <c r="E43" i="2"/>
  <c r="F40" i="2"/>
  <c r="G37" i="2"/>
  <c r="E35" i="2"/>
  <c r="F32" i="2"/>
  <c r="G24" i="2"/>
  <c r="E15" i="2"/>
  <c r="F21" i="2"/>
  <c r="F29" i="2"/>
  <c r="G28"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<sst xmlns="http://schemas.openxmlformats.org/spreadsheetml/2006/main" count="182" uniqueCount="91">
  <si>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</si>
  <si>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</si>
  <si>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</si>
  <si>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</si>
  <si>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</si>
  <si>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</si>
  <si>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</si>
  <si>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</si>
  <si>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</si>
  <si>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</si>
  <si>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</si>
  <si>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</si>
  <si>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</si>
  <si>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</si>
  <si>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</si>
  <si>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</si>
  <si>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</si>
  <si>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</si>
  <si>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</si>
  <si>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</si>
  <si>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</si>
  <si>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</si>
  <si>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</si>
  <si>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</si>
  <si>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</si>
  <si>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</si>
  <si>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</si>
  <si>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</si>
  <si>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</si>
  <si>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</si>
  <si>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</si>
  <si>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</si>
  <si>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</si>
  <si>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</si>
  <si>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</si>
  <si>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</si>
  <si>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</si>
  <si>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</si>
  <si>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</si>
  <si>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</si>
  <si>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</si>
  <si>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</si>
  <si>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</si>
  <si>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</si>
  <si>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</si>
  <si>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</si>
  <si>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</si>
  <si>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</si>
  <si>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</si>
  <si>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</si>
  <si>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</si>
  <si>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</si>
  <si>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</si>
  <si>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</si>
  <si>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</si>
  <si>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</si>
  <si>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</si>
  <si>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</si>
  <si>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</si>
  <si>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</si>
  <si>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</si>
  <si>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</si>
  <si>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</si>
  <si>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</si>
  <si>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</si>
  <si>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</si>
  <si>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</si>
  <si>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</si>
  <si>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Wasser</t>
  </si>
  <si>
    <t>Salz</t>
  </si>
  <si>
    <t>8 Minuten</t>
  </si>
  <si>
    <t>4 Minuten (entsprechend auskneten)</t>
  </si>
  <si>
    <t>25°C</t>
  </si>
  <si>
    <t>15 - 20 Minuten</t>
  </si>
  <si>
    <t>hell ausbacken, das Brot soll ja noch getoastet werden</t>
  </si>
  <si>
    <t>Am sinnvollsten in der 4-Pieces- , 10-Pieces- oder Twist-Methode aufarbeiten und in Kasten legen.</t>
  </si>
  <si>
    <t>Pellkartoffelmehl</t>
  </si>
  <si>
    <t>Apfelessig</t>
  </si>
  <si>
    <t/>
  </si>
  <si>
    <t>Butter</t>
  </si>
  <si>
    <t>minimalback</t>
  </si>
  <si>
    <t>Kartoffel-Toast</t>
  </si>
  <si>
    <t>Muskatblüte (Macis)</t>
  </si>
  <si>
    <t>Agavendicksaft</t>
  </si>
  <si>
    <t>mit Agavensirup gesüßt</t>
  </si>
  <si>
    <t>Weizenmehl Type 550/812</t>
  </si>
  <si>
    <t>Hefe (nach Führung)</t>
  </si>
  <si>
    <t>fein vermahlene, getrocknete Kartoffeln</t>
  </si>
  <si>
    <t>- das Pellkartoffelmehl trocken kurz unter das Weizenmehl mischen, damit es nicht beim Anteigen klumpt</t>
  </si>
  <si>
    <t xml:space="preserve">- Butter-Menge anpassen (5% bis 7%) oder alternativ Raps-/Sonnenblumenöl verwenden
- Agavensirup gegen Zucker austauschen bzw. Menge nach Wunsch anpassen
</t>
  </si>
  <si>
    <t>- die Muskatblüte rundet den Geschmack der Kartoffel harmonisch ab. Bei der Dosierung aufpassen, ggf. das Gewürz auf die 9-fache Menge Mehl aufstrecken, damit es sich besser verwiegen lässt.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</si>
</sst>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42" fillId="20" borderId="20" xfId="0" applyFont="1" applyFill="1" applyBorder="1" applyAlignment="1">
      <alignment horizontal="lef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81</v>
      </c>
      <c r="D3" s="95"/>
      <c r="E3" s="95"/>
      <c r="F3" s="95"/>
      <c r="G3" s="96"/>
      <c r="H3" s="8"/>
      <c r="L3" s="103" t="s">
        <v>31</v>
      </c>
      <c r="M3" s="103"/>
      <c r="O3" s="11">
        <v>10</v>
      </c>
      <c r="Q3" s="12" t="s">
        <v>34</v>
      </c>
    </row>
    <row r="4" spans="1:24" ht="5.25" customHeight="1" x14ac:dyDescent="0.2">
      <c r="A4" s="13"/>
      <c r="B4" s="86"/>
      <c r="G4" s="8"/>
      <c r="H4" s="8"/>
    </row>
    <row r="5" spans="1:24" ht="24.75" customHeight="1" x14ac:dyDescent="0.25">
      <c r="A5" s="13"/>
      <c r="B5" s="86"/>
      <c r="C5" s="87" t="s">
        <v>84</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9" t="s">
        <v>1</v>
      </c>
      <c r="M7" s="99" t="s">
        <v>2</v>
      </c>
      <c r="N7" s="17"/>
      <c r="O7" s="99" t="s">
        <v>3</v>
      </c>
      <c r="P7" s="13"/>
      <c r="Q7" s="98" t="s">
        <v>4</v>
      </c>
      <c r="R7" s="13"/>
      <c r="S7" s="97" t="s">
        <v>10</v>
      </c>
    </row>
    <row r="8" spans="1:24" ht="5.25" customHeight="1" thickBot="1" x14ac:dyDescent="0.25">
      <c r="G8" s="8"/>
      <c r="H8" s="8"/>
      <c r="I8" s="13"/>
      <c r="J8" s="13"/>
      <c r="K8" s="13"/>
      <c r="L8" s="99"/>
      <c r="M8" s="99"/>
      <c r="N8" s="17"/>
      <c r="O8" s="99"/>
      <c r="P8" s="13"/>
      <c r="Q8" s="98"/>
      <c r="R8" s="13"/>
      <c r="S8" s="97"/>
    </row>
    <row r="9" spans="1:24" ht="5.25" customHeight="1" x14ac:dyDescent="0.2">
      <c r="D9" s="13"/>
      <c r="E9" s="18"/>
      <c r="F9" s="18"/>
      <c r="G9" s="19"/>
      <c r="H9" s="20"/>
      <c r="I9" s="17"/>
      <c r="J9" s="17"/>
      <c r="K9" s="17"/>
      <c r="L9" s="99"/>
      <c r="M9" s="99"/>
      <c r="N9" s="17"/>
      <c r="O9" s="99"/>
      <c r="P9" s="13"/>
      <c r="Q9" s="98"/>
      <c r="R9" s="13"/>
      <c r="S9" s="97"/>
    </row>
    <row r="10" spans="1:24" ht="21" customHeight="1" thickBot="1" x14ac:dyDescent="0.25">
      <c r="B10" s="21">
        <f>L5</f>
        <v>0</v>
      </c>
      <c r="C10" s="22" t="s">
        <v>48</v>
      </c>
      <c r="D10" s="23"/>
      <c r="E10" s="24">
        <v>1</v>
      </c>
      <c r="F10" s="25">
        <v>2</v>
      </c>
      <c r="G10" s="26">
        <v>3</v>
      </c>
      <c r="H10" s="20"/>
      <c r="I10" s="17"/>
      <c r="J10" s="27" t="s">
        <v>5</v>
      </c>
      <c r="K10" s="17"/>
      <c r="L10" s="99"/>
      <c r="M10" s="99"/>
      <c r="N10" s="17"/>
      <c r="O10" s="99"/>
      <c r="P10" s="13"/>
      <c r="Q10" s="98"/>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IF(L12="","",IF(OR(Q12="U",Q12="O2"),"     "&amp;L12,IF(OR(Q12="U2",Q12="O3"),"         "&amp;L12,IF(Q12="U3","            "&amp;L12,L12))))</f>
        <v>Weizenmehl Type 550/812</v>
      </c>
      <c r="C12" s="36">
        <f>IF(AND(L12&lt;&gt;"",M12&lt;&gt;""),M12,"")</f>
        <v>10</v>
      </c>
      <c r="D12" s="37" t="str">
        <f>IF(AND(O12&lt;&gt;"",M12&lt;&gt;""),$O12,"")</f>
        <v>kg</v>
      </c>
      <c r="E12" s="38">
        <f t="shared" ref="E12:G43" si="0">IF(AND($L$5&gt;0,$O$46&gt;0),"-----",IF($C12&lt;&gt;"",IF($M12&lt;$O$3,$C12*E$47,ROUND($C12*E$47,2)),""))</f>
        <v>10</v>
      </c>
      <c r="F12" s="38">
        <f t="shared" si="0"/>
        <v>20</v>
      </c>
      <c r="G12" s="38">
        <f t="shared" si="0"/>
        <v>30</v>
      </c>
      <c r="H12" s="34"/>
      <c r="I12" s="39"/>
      <c r="J12" s="40" t="str">
        <f>IF(L12&lt;&gt;"","X","")</f>
        <v>X</v>
      </c>
      <c r="K12" s="41" t="s">
        <v>55</v>
      </c>
      <c r="L12" s="42" t="s">
        <v>85</v>
      </c>
      <c r="M12" s="43">
        <v>10</v>
      </c>
      <c r="N12" s="39"/>
      <c r="O12" s="44" t="s">
        <v>7</v>
      </c>
      <c r="P12" s="39"/>
      <c r="Q12" s="45"/>
      <c r="R12" s="39"/>
      <c r="S12" s="42"/>
      <c r="T12" s="33"/>
      <c r="W12" s="46" t="s">
        <v>7</v>
      </c>
      <c r="X12" s="47">
        <f>IF(AND(Q12&lt;&gt;"o",Q12&lt;&gt;"o2",Q12&lt;&gt;"o3"),M12,0)</f>
        <v>10</v>
      </c>
    </row>
    <row r="13" spans="1:24" s="46" customFormat="1" ht="20.25" customHeight="1" x14ac:dyDescent="0.2">
      <c r="A13" s="34"/>
      <c r="B13" s="35" t="str">
        <f t="shared" ref="B13:B43" si="1">IF(L13="","",IF(OR(Q13="U",Q13="O2"),"     "&amp;L13,IF(OR(Q13="U2",Q13="O3"),"         "&amp;L13,IF(Q13="U3","            "&amp;L13,L13))))</f>
        <v>Pellkartoffelmehl</v>
      </c>
      <c r="C13" s="36">
        <f t="shared" ref="C13:C17" si="2">IF(AND(L13&lt;&gt;"",M13&lt;&gt;""),M13,"")</f>
        <v>0.80000000000000016</v>
      </c>
      <c r="D13" s="37" t="str">
        <f t="shared" ref="D13:D17" si="3">IF(AND(O13&lt;&gt;"",M13&lt;&gt;""),$O13,"")</f>
        <v>kg</v>
      </c>
      <c r="E13" s="38">
        <f t="shared" si="0"/>
        <v>0.80000000000000016</v>
      </c>
      <c r="F13" s="38">
        <f t="shared" si="0"/>
        <v>1.6000000000000003</v>
      </c>
      <c r="G13" s="38">
        <f t="shared" si="0"/>
        <v>2.4000000000000004</v>
      </c>
      <c r="H13" s="34"/>
      <c r="I13" s="39"/>
      <c r="J13" s="40" t="str">
        <f t="shared" ref="J13:J43" si="4">IF(L13&lt;&gt;"","X","")</f>
        <v>X</v>
      </c>
      <c r="K13" s="41" t="s">
        <v>55</v>
      </c>
      <c r="L13" s="42" t="s">
        <v>76</v>
      </c>
      <c r="M13" s="43">
        <v>0.80000000000000016</v>
      </c>
      <c r="N13" s="39"/>
      <c r="O13" s="44" t="s">
        <v>7</v>
      </c>
      <c r="P13" s="39"/>
      <c r="Q13" s="45"/>
      <c r="R13" s="39"/>
      <c r="S13" s="42" t="s">
        <v>87</v>
      </c>
      <c r="T13" s="33"/>
      <c r="W13" s="46" t="s">
        <v>7</v>
      </c>
      <c r="X13" s="47">
        <f t="shared" ref="X13:X22" si="5">IF(AND(Q13&lt;&gt;"o",Q13&lt;&gt;"o2",Q13&lt;&gt;"o3"),M13,0)</f>
        <v>0.80000000000000016</v>
      </c>
    </row>
    <row r="14" spans="1:24" s="46" customFormat="1" ht="20.25" customHeight="1" x14ac:dyDescent="0.2">
      <c r="A14" s="34"/>
      <c r="B14" s="35" t="str">
        <f t="shared" si="1"/>
        <v>minimalback</v>
      </c>
      <c r="C14" s="36">
        <f t="shared" si="2"/>
        <v>0.02</v>
      </c>
      <c r="D14" s="37" t="str">
        <f t="shared" si="3"/>
        <v>kg</v>
      </c>
      <c r="E14" s="38">
        <f t="shared" si="0"/>
        <v>0.02</v>
      </c>
      <c r="F14" s="38">
        <f t="shared" si="0"/>
        <v>0.04</v>
      </c>
      <c r="G14" s="38">
        <f t="shared" si="0"/>
        <v>0.06</v>
      </c>
      <c r="H14" s="34"/>
      <c r="I14" s="39"/>
      <c r="J14" s="40" t="str">
        <f t="shared" si="4"/>
        <v>X</v>
      </c>
      <c r="K14" s="41" t="s">
        <v>55</v>
      </c>
      <c r="L14" s="42" t="s">
        <v>80</v>
      </c>
      <c r="M14" s="43">
        <v>0.02</v>
      </c>
      <c r="N14" s="39"/>
      <c r="O14" s="44" t="s">
        <v>7</v>
      </c>
      <c r="P14" s="39"/>
      <c r="Q14" s="45"/>
      <c r="R14" s="39"/>
      <c r="S14" s="42"/>
      <c r="T14" s="33"/>
      <c r="W14" s="46" t="s">
        <v>7</v>
      </c>
      <c r="X14" s="47">
        <f t="shared" si="5"/>
        <v>0.02</v>
      </c>
    </row>
    <row r="15" spans="1:24" s="46" customFormat="1" ht="20.25" customHeight="1" x14ac:dyDescent="0.2">
      <c r="A15" s="34"/>
      <c r="B15" s="35" t="str">
        <f>IF(L15="","",IF(OR(Q15="U",Q15="O2"),"     "&amp;L15,IF(OR(Q15="U2",Q15="O3"),"         "&amp;L15,IF(Q15="U3","            "&amp;L15,L15))))</f>
        <v>Muskatblüte (Macis)</v>
      </c>
      <c r="C15" s="36">
        <f>IF(AND(L15&lt;&gt;"",M15&lt;&gt;""),M15,"")</f>
        <v>2E-3</v>
      </c>
      <c r="D15" s="37" t="str">
        <f>IF(AND(O15&lt;&gt;"",M15&lt;&gt;""),$O15,"")</f>
        <v>kg</v>
      </c>
      <c r="E15" s="38">
        <f t="shared" si="0"/>
        <v>2E-3</v>
      </c>
      <c r="F15" s="38">
        <f t="shared" si="0"/>
        <v>4.0000000000000001E-3</v>
      </c>
      <c r="G15" s="38">
        <f t="shared" si="0"/>
        <v>6.0000000000000001E-3</v>
      </c>
      <c r="H15" s="34"/>
      <c r="I15" s="39"/>
      <c r="J15" s="40" t="str">
        <f>IF(L15&lt;&gt;"","X","")</f>
        <v>X</v>
      </c>
      <c r="K15" s="41" t="s">
        <v>55</v>
      </c>
      <c r="L15" s="42" t="s">
        <v>82</v>
      </c>
      <c r="M15" s="43">
        <v>2E-3</v>
      </c>
      <c r="N15" s="39"/>
      <c r="O15" s="44" t="s">
        <v>7</v>
      </c>
      <c r="P15" s="39"/>
      <c r="Q15" s="45"/>
      <c r="R15" s="39"/>
      <c r="S15" s="42"/>
      <c r="T15" s="33"/>
      <c r="W15" s="46" t="s">
        <v>7</v>
      </c>
      <c r="X15" s="47">
        <f>IF(AND(Q15&lt;&gt;"o",Q15&lt;&gt;"o2",Q15&lt;&gt;"o3"),M15,0)</f>
        <v>2E-3</v>
      </c>
    </row>
    <row r="16" spans="1:24" s="46" customFormat="1" ht="20.25" customHeight="1" x14ac:dyDescent="0.2">
      <c r="A16" s="34"/>
      <c r="B16" s="35" t="str">
        <f t="shared" si="1"/>
        <v>Salz</v>
      </c>
      <c r="C16" s="36">
        <f t="shared" si="2"/>
        <v>0.22</v>
      </c>
      <c r="D16" s="37" t="str">
        <f t="shared" si="3"/>
        <v>kg</v>
      </c>
      <c r="E16" s="38">
        <f t="shared" si="0"/>
        <v>0.22</v>
      </c>
      <c r="F16" s="38">
        <f t="shared" si="0"/>
        <v>0.44</v>
      </c>
      <c r="G16" s="38">
        <f t="shared" si="0"/>
        <v>0.66</v>
      </c>
      <c r="H16" s="34"/>
      <c r="I16" s="39"/>
      <c r="J16" s="40" t="str">
        <f t="shared" si="4"/>
        <v>X</v>
      </c>
      <c r="K16" s="41" t="s">
        <v>55</v>
      </c>
      <c r="L16" s="42" t="s">
        <v>69</v>
      </c>
      <c r="M16" s="43">
        <v>0.22</v>
      </c>
      <c r="N16" s="39"/>
      <c r="O16" s="44" t="s">
        <v>7</v>
      </c>
      <c r="P16" s="39"/>
      <c r="Q16" s="45"/>
      <c r="R16" s="39"/>
      <c r="S16" s="42"/>
      <c r="T16" s="33"/>
      <c r="W16" s="46" t="s">
        <v>7</v>
      </c>
      <c r="X16" s="47">
        <f t="shared" si="5"/>
        <v>0.22</v>
      </c>
    </row>
    <row r="17" spans="1:24" s="46" customFormat="1" ht="20.25" customHeight="1" x14ac:dyDescent="0.2">
      <c r="A17" s="34"/>
      <c r="B17" s="35" t="str">
        <f t="shared" si="1"/>
        <v>Hefe (nach Führung)</v>
      </c>
      <c r="C17" s="36">
        <f t="shared" si="2"/>
        <v>0.20000000000000004</v>
      </c>
      <c r="D17" s="37" t="str">
        <f t="shared" si="3"/>
        <v>kg</v>
      </c>
      <c r="E17" s="38">
        <f t="shared" si="0"/>
        <v>0.20000000000000004</v>
      </c>
      <c r="F17" s="38">
        <f t="shared" si="0"/>
        <v>0.40000000000000008</v>
      </c>
      <c r="G17" s="38">
        <f t="shared" si="0"/>
        <v>0.60000000000000009</v>
      </c>
      <c r="H17" s="34"/>
      <c r="I17" s="39"/>
      <c r="J17" s="40" t="str">
        <f>IF(L17&lt;&gt;"","X","")</f>
        <v>X</v>
      </c>
      <c r="K17" s="41" t="s">
        <v>55</v>
      </c>
      <c r="L17" s="42" t="s">
        <v>86</v>
      </c>
      <c r="M17" s="43">
        <v>0.20000000000000004</v>
      </c>
      <c r="N17" s="39"/>
      <c r="O17" s="44" t="s">
        <v>7</v>
      </c>
      <c r="P17" s="39"/>
      <c r="Q17" s="45"/>
      <c r="R17" s="39"/>
      <c r="S17" s="42"/>
      <c r="T17" s="33"/>
      <c r="W17" s="46" t="s">
        <v>7</v>
      </c>
      <c r="X17" s="47">
        <f t="shared" si="5"/>
        <v>0.20000000000000004</v>
      </c>
    </row>
    <row r="18" spans="1:24" s="46" customFormat="1" ht="20.25" customHeight="1" x14ac:dyDescent="0.2">
      <c r="A18" s="34"/>
      <c r="B18" s="35" t="str">
        <f t="shared" si="1"/>
        <v>Agavendicksaft</v>
      </c>
      <c r="C18" s="36">
        <f t="shared" ref="C18:C30" si="6">IF(AND(L18&lt;&gt;"",M18&lt;&gt;""),M18,"")</f>
        <v>0.3</v>
      </c>
      <c r="D18" s="37" t="str">
        <f t="shared" ref="D18:D30" si="7">IF(AND(O18&lt;&gt;"",M18&lt;&gt;""),$O18,"")</f>
        <v>kg</v>
      </c>
      <c r="E18" s="38">
        <f t="shared" si="0"/>
        <v>0.3</v>
      </c>
      <c r="F18" s="38">
        <f t="shared" si="0"/>
        <v>0.6</v>
      </c>
      <c r="G18" s="38">
        <f t="shared" si="0"/>
        <v>0.89999999999999991</v>
      </c>
      <c r="H18" s="34"/>
      <c r="I18" s="39"/>
      <c r="J18" s="40" t="str">
        <f t="shared" si="4"/>
        <v>X</v>
      </c>
      <c r="K18" s="41" t="s">
        <v>55</v>
      </c>
      <c r="L18" s="42" t="s">
        <v>83</v>
      </c>
      <c r="M18" s="43">
        <v>0.3</v>
      </c>
      <c r="N18" s="39"/>
      <c r="O18" s="44" t="s">
        <v>7</v>
      </c>
      <c r="P18" s="39"/>
      <c r="Q18" s="45"/>
      <c r="R18" s="39"/>
      <c r="S18" s="42"/>
      <c r="T18" s="33"/>
      <c r="W18" s="46" t="s">
        <v>7</v>
      </c>
      <c r="X18" s="47">
        <f t="shared" si="5"/>
        <v>0.3</v>
      </c>
    </row>
    <row r="19" spans="1:24" s="46" customFormat="1" ht="20.25" customHeight="1" x14ac:dyDescent="0.2">
      <c r="A19" s="34"/>
      <c r="B19" s="35" t="str">
        <f t="shared" si="1"/>
        <v>Apfelessig</v>
      </c>
      <c r="C19" s="36">
        <f t="shared" si="6"/>
        <v>0.20000000000000004</v>
      </c>
      <c r="D19" s="37" t="str">
        <f t="shared" si="7"/>
        <v>kg</v>
      </c>
      <c r="E19" s="38">
        <f t="shared" si="0"/>
        <v>0.20000000000000004</v>
      </c>
      <c r="F19" s="38">
        <f t="shared" si="0"/>
        <v>0.40000000000000008</v>
      </c>
      <c r="G19" s="38">
        <f t="shared" si="0"/>
        <v>0.60000000000000009</v>
      </c>
      <c r="H19" s="34"/>
      <c r="I19" s="39"/>
      <c r="J19" s="40" t="str">
        <f t="shared" si="4"/>
        <v>X</v>
      </c>
      <c r="K19" s="41" t="s">
        <v>55</v>
      </c>
      <c r="L19" s="42" t="s">
        <v>77</v>
      </c>
      <c r="M19" s="43">
        <v>0.20000000000000004</v>
      </c>
      <c r="N19" s="39"/>
      <c r="O19" s="44" t="s">
        <v>7</v>
      </c>
      <c r="P19" s="39"/>
      <c r="Q19" s="45"/>
      <c r="R19" s="39"/>
      <c r="S19" s="42"/>
      <c r="T19" s="33"/>
      <c r="W19" s="46" t="s">
        <v>7</v>
      </c>
      <c r="X19" s="47">
        <f t="shared" si="5"/>
        <v>0.20000000000000004</v>
      </c>
    </row>
    <row r="20" spans="1:24" s="46" customFormat="1" ht="20.25" customHeight="1" x14ac:dyDescent="0.2">
      <c r="A20" s="34"/>
      <c r="B20" s="35" t="str">
        <f>IF(L20="","",IF(OR(Q20="U",Q20="O2"),"     "&amp;L20,IF(OR(Q20="U2",Q20="O3"),"         "&amp;L20,IF(Q20="U3","            "&amp;L20,L20))))</f>
        <v>Butter</v>
      </c>
      <c r="C20" s="36">
        <f>IF(AND(L20&lt;&gt;"",M20&lt;&gt;""),M20,"")</f>
        <v>0.5</v>
      </c>
      <c r="D20" s="37" t="str">
        <f>IF(AND(O20&lt;&gt;"",M20&lt;&gt;""),$O20,"")</f>
        <v>kg</v>
      </c>
      <c r="E20" s="38">
        <f t="shared" si="0"/>
        <v>0.5</v>
      </c>
      <c r="F20" s="38">
        <f t="shared" si="0"/>
        <v>1</v>
      </c>
      <c r="G20" s="38">
        <f t="shared" si="0"/>
        <v>1.5</v>
      </c>
      <c r="H20" s="34"/>
      <c r="I20" s="39"/>
      <c r="J20" s="40" t="str">
        <f>IF(L20&lt;&gt;"","X","")</f>
        <v>X</v>
      </c>
      <c r="K20" s="41" t="s">
        <v>55</v>
      </c>
      <c r="L20" s="42" t="s">
        <v>79</v>
      </c>
      <c r="M20" s="43">
        <v>0.5</v>
      </c>
      <c r="N20" s="39"/>
      <c r="O20" s="44" t="s">
        <v>7</v>
      </c>
      <c r="P20" s="39"/>
      <c r="Q20" s="45"/>
      <c r="R20" s="39"/>
      <c r="S20" s="42"/>
      <c r="T20" s="33"/>
      <c r="W20" s="46" t="s">
        <v>7</v>
      </c>
      <c r="X20" s="47">
        <f>IF(AND(Q20&lt;&gt;"o",Q20&lt;&gt;"o2",Q20&lt;&gt;"o3"),M20,0)</f>
        <v>0.5</v>
      </c>
    </row>
    <row r="21" spans="1:24" s="46" customFormat="1" ht="20.25" customHeight="1" x14ac:dyDescent="0.2">
      <c r="A21" s="34"/>
      <c r="B21" s="35" t="str">
        <f t="shared" si="1"/>
        <v>Wasser</v>
      </c>
      <c r="C21" s="36">
        <f t="shared" si="6"/>
        <v>6.7</v>
      </c>
      <c r="D21" s="37" t="str">
        <f t="shared" si="7"/>
        <v>kg</v>
      </c>
      <c r="E21" s="38">
        <f t="shared" si="0"/>
        <v>6.7</v>
      </c>
      <c r="F21" s="38">
        <f t="shared" si="0"/>
        <v>13.4</v>
      </c>
      <c r="G21" s="38">
        <f t="shared" si="0"/>
        <v>20.100000000000001</v>
      </c>
      <c r="H21" s="34"/>
      <c r="I21" s="39"/>
      <c r="J21" s="40" t="str">
        <f t="shared" si="4"/>
        <v>X</v>
      </c>
      <c r="K21" s="41" t="s">
        <v>55</v>
      </c>
      <c r="L21" s="42" t="s">
        <v>68</v>
      </c>
      <c r="M21" s="43">
        <v>6.7</v>
      </c>
      <c r="N21" s="39"/>
      <c r="O21" s="44" t="s">
        <v>7</v>
      </c>
      <c r="P21" s="39"/>
      <c r="Q21" s="45"/>
      <c r="R21" s="39"/>
      <c r="S21" s="42"/>
      <c r="T21" s="33"/>
      <c r="W21" s="46" t="s">
        <v>7</v>
      </c>
      <c r="X21" s="47">
        <f t="shared" si="5"/>
        <v>6.7</v>
      </c>
    </row>
    <row r="22" spans="1:24" s="46" customFormat="1" ht="20.25" hidden="1" customHeight="1" x14ac:dyDescent="0.2">
      <c r="A22" s="34"/>
      <c r="B22" s="35" t="str">
        <f t="shared" si="1"/>
        <v/>
      </c>
      <c r="C22" s="36" t="str">
        <f t="shared" si="6"/>
        <v/>
      </c>
      <c r="D22" s="37" t="str">
        <f t="shared" si="7"/>
        <v/>
      </c>
      <c r="E22" s="38" t="str">
        <f t="shared" si="0"/>
        <v/>
      </c>
      <c r="F22" s="38" t="str">
        <f t="shared" si="0"/>
        <v/>
      </c>
      <c r="G22" s="38" t="str">
        <f t="shared" si="0"/>
        <v/>
      </c>
      <c r="H22" s="34"/>
      <c r="I22" s="39"/>
      <c r="J22" s="40" t="str">
        <f t="shared" si="4"/>
        <v/>
      </c>
      <c r="K22" s="41" t="s">
        <v>55</v>
      </c>
      <c r="L22" s="42"/>
      <c r="M22" s="43" t="s">
        <v>78</v>
      </c>
      <c r="N22" s="39"/>
      <c r="O22" s="44"/>
      <c r="P22" s="39"/>
      <c r="Q22" s="45"/>
      <c r="R22" s="39"/>
      <c r="S22" s="42"/>
      <c r="T22" s="33"/>
      <c r="W22" s="46" t="s">
        <v>7</v>
      </c>
      <c r="X22" s="47" t="str">
        <f t="shared" si="5"/>
        <v/>
      </c>
    </row>
    <row r="23" spans="1:24" s="46" customFormat="1" ht="20.25" hidden="1" customHeight="1" x14ac:dyDescent="0.2">
      <c r="A23" s="34"/>
      <c r="B23" s="35" t="str">
        <f t="shared" si="1"/>
        <v/>
      </c>
      <c r="C23" s="36" t="str">
        <f t="shared" si="6"/>
        <v/>
      </c>
      <c r="D23" s="37" t="str">
        <f t="shared" si="7"/>
        <v/>
      </c>
      <c r="E23" s="38" t="str">
        <f t="shared" si="0"/>
        <v/>
      </c>
      <c r="F23" s="38" t="str">
        <f t="shared" si="0"/>
        <v/>
      </c>
      <c r="G23" s="38" t="str">
        <f t="shared" si="0"/>
        <v/>
      </c>
      <c r="H23" s="34"/>
      <c r="I23" s="39"/>
      <c r="J23" s="40" t="str">
        <f t="shared" ref="J23:J29" si="8">IF(L23&lt;&gt;"","X","")</f>
        <v/>
      </c>
      <c r="K23" s="41" t="s">
        <v>55</v>
      </c>
      <c r="L23" s="42"/>
      <c r="M23" s="43"/>
      <c r="N23" s="39"/>
      <c r="O23" s="44"/>
      <c r="P23" s="39"/>
      <c r="Q23" s="45"/>
      <c r="R23" s="39"/>
      <c r="S23" s="42"/>
      <c r="T23" s="33"/>
      <c r="W23" s="46" t="s">
        <v>7</v>
      </c>
      <c r="X23" s="47">
        <f t="shared" ref="X23:X43" si="9">IF(AND(Q23&lt;&gt;"o",Q23&lt;&gt;"o2",Q23&lt;&gt;"o3"),M23,0)</f>
        <v>0</v>
      </c>
    </row>
    <row r="24" spans="1:24" s="46" customFormat="1" ht="20.25" hidden="1" customHeight="1" x14ac:dyDescent="0.2">
      <c r="A24" s="34"/>
      <c r="B24" s="35" t="str">
        <f t="shared" si="1"/>
        <v/>
      </c>
      <c r="C24" s="36" t="str">
        <f t="shared" si="6"/>
        <v/>
      </c>
      <c r="D24" s="37" t="str">
        <f t="shared" si="7"/>
        <v/>
      </c>
      <c r="E24" s="38" t="str">
        <f t="shared" si="0"/>
        <v/>
      </c>
      <c r="F24" s="38" t="str">
        <f t="shared" si="0"/>
        <v/>
      </c>
      <c r="G24" s="38" t="str">
        <f t="shared" si="0"/>
        <v/>
      </c>
      <c r="H24" s="34"/>
      <c r="I24" s="39"/>
      <c r="J24" s="40" t="str">
        <f t="shared" si="8"/>
        <v/>
      </c>
      <c r="K24" s="41" t="s">
        <v>55</v>
      </c>
      <c r="L24" s="42"/>
      <c r="M24" s="43"/>
      <c r="N24" s="39"/>
      <c r="O24" s="44"/>
      <c r="P24" s="39"/>
      <c r="Q24" s="45"/>
      <c r="R24" s="39"/>
      <c r="S24" s="42"/>
      <c r="T24" s="33"/>
      <c r="W24" s="46" t="s">
        <v>7</v>
      </c>
      <c r="X24" s="47">
        <f t="shared" si="9"/>
        <v>0</v>
      </c>
    </row>
    <row r="25" spans="1:24" s="46" customFormat="1" ht="20.25" hidden="1" customHeight="1" x14ac:dyDescent="0.2">
      <c r="A25" s="34"/>
      <c r="B25" s="35" t="str">
        <f>IF(L25="","",IF(OR(Q25="U",Q25="O2"),"     "&amp;L25,IF(OR(Q25="U2",Q25="O3"),"         "&amp;L25,IF(Q25="U3","            "&amp;L25,L25))))</f>
        <v/>
      </c>
      <c r="C25" s="36" t="str">
        <f>IF(AND(L25&lt;&gt;"",M25&lt;&gt;""),M25,"")</f>
        <v/>
      </c>
      <c r="D25" s="37" t="str">
        <f>IF(AND(O25&lt;&gt;"",M25&lt;&gt;""),$O25,"")</f>
        <v/>
      </c>
      <c r="E25" s="38" t="str">
        <f t="shared" si="0"/>
        <v/>
      </c>
      <c r="F25" s="38" t="str">
        <f t="shared" si="0"/>
        <v/>
      </c>
      <c r="G25" s="38" t="str">
        <f t="shared" si="0"/>
        <v/>
      </c>
      <c r="H25" s="34"/>
      <c r="I25" s="39"/>
      <c r="J25" s="40" t="str">
        <f t="shared" si="8"/>
        <v/>
      </c>
      <c r="K25" s="41" t="s">
        <v>55</v>
      </c>
      <c r="L25" s="42"/>
      <c r="M25" s="43"/>
      <c r="N25" s="39"/>
      <c r="O25" s="44"/>
      <c r="P25" s="39"/>
      <c r="Q25" s="45"/>
      <c r="R25" s="39"/>
      <c r="S25" s="42"/>
      <c r="T25" s="33"/>
      <c r="W25" s="46" t="s">
        <v>7</v>
      </c>
      <c r="X25" s="47">
        <f>IF(AND(Q25&lt;&gt;"o",Q25&lt;&gt;"o2",Q25&lt;&gt;"o3"),M25,0)</f>
        <v>0</v>
      </c>
    </row>
    <row r="26" spans="1:24" s="46" customFormat="1" ht="20.25" hidden="1" customHeight="1" x14ac:dyDescent="0.2">
      <c r="A26" s="34"/>
      <c r="B26" s="35" t="str">
        <f>IF(L26="","",IF(OR(Q26="U",Q26="O2"),"     "&amp;L26,IF(OR(Q26="U2",Q26="O3"),"         "&amp;L26,IF(Q26="U3","            "&amp;L26,L26))))</f>
        <v/>
      </c>
      <c r="C26" s="36" t="str">
        <f>IF(AND(L26&lt;&gt;"",M26&lt;&gt;""),M26,"")</f>
        <v/>
      </c>
      <c r="D26" s="37" t="str">
        <f>IF(AND(O26&lt;&gt;"",M26&lt;&gt;""),$O26,"")</f>
        <v/>
      </c>
      <c r="E26" s="38" t="str">
        <f t="shared" si="0"/>
        <v/>
      </c>
      <c r="F26" s="38" t="str">
        <f t="shared" si="0"/>
        <v/>
      </c>
      <c r="G26" s="38" t="str">
        <f t="shared" si="0"/>
        <v/>
      </c>
      <c r="H26" s="34"/>
      <c r="I26" s="39"/>
      <c r="J26" s="40" t="str">
        <f t="shared" si="8"/>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IF(L27="","",IF(OR(Q27="U",Q27="O2"),"     "&amp;L27,IF(OR(Q27="U2",Q27="O3"),"         "&amp;L27,IF(Q27="U3","            "&amp;L27,L27))))</f>
        <v/>
      </c>
      <c r="C27" s="36" t="str">
        <f>IF(AND(L27&lt;&gt;"",M27&lt;&gt;""),M27,"")</f>
        <v/>
      </c>
      <c r="D27" s="37" t="str">
        <f>IF(AND(O27&lt;&gt;"",M27&lt;&gt;""),$O27,"")</f>
        <v/>
      </c>
      <c r="E27" s="38" t="str">
        <f t="shared" si="0"/>
        <v/>
      </c>
      <c r="F27" s="38" t="str">
        <f t="shared" si="0"/>
        <v/>
      </c>
      <c r="G27" s="38" t="str">
        <f t="shared" si="0"/>
        <v/>
      </c>
      <c r="H27" s="34"/>
      <c r="I27" s="39"/>
      <c r="J27" s="40" t="str">
        <f t="shared" si="8"/>
        <v/>
      </c>
      <c r="K27" s="41" t="s">
        <v>55</v>
      </c>
      <c r="L27" s="42"/>
      <c r="M27" s="43"/>
      <c r="N27" s="39"/>
      <c r="O27" s="44"/>
      <c r="P27" s="39"/>
      <c r="Q27" s="45"/>
      <c r="R27" s="39"/>
      <c r="S27" s="42"/>
      <c r="T27" s="33"/>
      <c r="W27" s="46" t="s">
        <v>7</v>
      </c>
      <c r="X27" s="47">
        <f>IF(AND(Q27&lt;&gt;"o",Q27&lt;&gt;"o2",Q27&lt;&gt;"o3"),M27,0)</f>
        <v>0</v>
      </c>
    </row>
    <row r="28" spans="1:24" s="46" customFormat="1" ht="20.25" hidden="1" customHeight="1" x14ac:dyDescent="0.2">
      <c r="A28" s="34"/>
      <c r="B28" s="35" t="str">
        <f>IF(L28="","",IF(OR(Q28="U",Q28="O2"),"     "&amp;L28,IF(OR(Q28="U2",Q28="O3"),"         "&amp;L28,IF(Q28="U3","            "&amp;L28,L28))))</f>
        <v/>
      </c>
      <c r="C28" s="36" t="str">
        <f>IF(AND(L28&lt;&gt;"",M28&lt;&gt;""),M28,"")</f>
        <v/>
      </c>
      <c r="D28" s="37" t="str">
        <f>IF(AND(O28&lt;&gt;"",M28&lt;&gt;""),$O28,"")</f>
        <v/>
      </c>
      <c r="E28" s="38" t="str">
        <f t="shared" si="0"/>
        <v/>
      </c>
      <c r="F28" s="38" t="str">
        <f t="shared" si="0"/>
        <v/>
      </c>
      <c r="G28" s="38" t="str">
        <f t="shared" si="0"/>
        <v/>
      </c>
      <c r="H28" s="34"/>
      <c r="I28" s="39"/>
      <c r="J28" s="40" t="str">
        <f t="shared" si="8"/>
        <v/>
      </c>
      <c r="K28" s="41" t="s">
        <v>55</v>
      </c>
      <c r="L28" s="42"/>
      <c r="M28" s="43"/>
      <c r="N28" s="39"/>
      <c r="O28" s="44"/>
      <c r="P28" s="39"/>
      <c r="Q28" s="45"/>
      <c r="R28" s="39"/>
      <c r="S28" s="42"/>
      <c r="T28" s="33"/>
      <c r="W28" s="46" t="s">
        <v>7</v>
      </c>
      <c r="X28" s="47">
        <f>IF(AND(Q28&lt;&gt;"o",Q28&lt;&gt;"o2",Q28&lt;&gt;"o3"),M28,0)</f>
        <v>0</v>
      </c>
    </row>
    <row r="29" spans="1:24" s="46" customFormat="1" ht="20.25" hidden="1" customHeight="1" x14ac:dyDescent="0.2">
      <c r="A29" s="34"/>
      <c r="B29" s="35" t="str">
        <f>IF(L29="","",IF(OR(Q29="U",Q29="O2"),"     "&amp;L29,IF(OR(Q29="U2",Q29="O3"),"         "&amp;L29,IF(Q29="U3","            "&amp;L29,L29))))</f>
        <v/>
      </c>
      <c r="C29" s="36" t="str">
        <f>IF(AND(L29&lt;&gt;"",M29&lt;&gt;""),M29,"")</f>
        <v/>
      </c>
      <c r="D29" s="37" t="str">
        <f>IF(AND(O29&lt;&gt;"",M29&lt;&gt;""),$O29,"")</f>
        <v/>
      </c>
      <c r="E29" s="38" t="str">
        <f t="shared" si="0"/>
        <v/>
      </c>
      <c r="F29" s="38" t="str">
        <f t="shared" si="0"/>
        <v/>
      </c>
      <c r="G29" s="38" t="str">
        <f t="shared" si="0"/>
        <v/>
      </c>
      <c r="H29" s="34"/>
      <c r="I29" s="39"/>
      <c r="J29" s="40" t="str">
        <f t="shared" si="8"/>
        <v/>
      </c>
      <c r="K29" s="41" t="s">
        <v>55</v>
      </c>
      <c r="L29" s="42"/>
      <c r="M29" s="43"/>
      <c r="N29" s="39"/>
      <c r="O29" s="44"/>
      <c r="P29" s="39"/>
      <c r="Q29" s="45"/>
      <c r="R29" s="39"/>
      <c r="S29" s="42"/>
      <c r="T29" s="33"/>
      <c r="W29" s="46" t="s">
        <v>7</v>
      </c>
      <c r="X29" s="47">
        <f>IF(AND(Q29&lt;&gt;"o",Q29&lt;&gt;"o2",Q29&lt;&gt;"o3"),M29,0)</f>
        <v>0</v>
      </c>
    </row>
    <row r="30" spans="1:24" s="46" customFormat="1" ht="20.25" hidden="1" customHeight="1" x14ac:dyDescent="0.2">
      <c r="A30" s="34"/>
      <c r="B30" s="35" t="str">
        <f t="shared" si="1"/>
        <v/>
      </c>
      <c r="C30" s="36" t="str">
        <f t="shared" si="6"/>
        <v/>
      </c>
      <c r="D30" s="37" t="str">
        <f t="shared" si="7"/>
        <v/>
      </c>
      <c r="E30" s="38" t="str">
        <f t="shared" si="0"/>
        <v/>
      </c>
      <c r="F30" s="38" t="str">
        <f t="shared" si="0"/>
        <v/>
      </c>
      <c r="G30" s="38" t="str">
        <f t="shared" si="0"/>
        <v/>
      </c>
      <c r="H30" s="34"/>
      <c r="I30" s="39"/>
      <c r="J30" s="40" t="str">
        <f t="shared" si="4"/>
        <v/>
      </c>
      <c r="K30" s="41" t="s">
        <v>55</v>
      </c>
      <c r="L30" s="42"/>
      <c r="M30" s="43"/>
      <c r="N30" s="39"/>
      <c r="O30" s="44"/>
      <c r="P30" s="39"/>
      <c r="Q30" s="45"/>
      <c r="R30" s="39"/>
      <c r="S30" s="42"/>
      <c r="T30" s="33"/>
      <c r="W30" s="46" t="s">
        <v>7</v>
      </c>
      <c r="X30" s="47">
        <f t="shared" si="9"/>
        <v>0</v>
      </c>
    </row>
    <row r="31" spans="1:24" s="46" customFormat="1" ht="20.25" hidden="1" customHeight="1" x14ac:dyDescent="0.2">
      <c r="A31" s="34"/>
      <c r="B31" s="35" t="str">
        <f t="shared" si="1"/>
        <v/>
      </c>
      <c r="C31" s="36" t="str">
        <f t="shared" ref="C31:C43" si="10">IF(AND(L31&lt;&gt;"",M31&lt;&gt;""),M31,"")</f>
        <v/>
      </c>
      <c r="D31" s="37" t="str">
        <f t="shared" ref="D31:D43" si="11">IF(AND(O31&lt;&gt;"",M31&lt;&gt;""),$O31,"")</f>
        <v/>
      </c>
      <c r="E31" s="38" t="str">
        <f t="shared" si="0"/>
        <v/>
      </c>
      <c r="F31" s="38" t="str">
        <f t="shared" si="0"/>
        <v/>
      </c>
      <c r="G31" s="38" t="str">
        <f t="shared" si="0"/>
        <v/>
      </c>
      <c r="H31" s="34"/>
      <c r="I31" s="39"/>
      <c r="J31" s="40" t="str">
        <f t="shared" si="4"/>
        <v/>
      </c>
      <c r="K31" s="41" t="s">
        <v>55</v>
      </c>
      <c r="L31" s="42"/>
      <c r="M31" s="43"/>
      <c r="N31" s="39"/>
      <c r="O31" s="44"/>
      <c r="P31" s="39"/>
      <c r="Q31" s="45"/>
      <c r="R31" s="39"/>
      <c r="S31" s="42"/>
      <c r="T31" s="33"/>
      <c r="W31" s="46" t="s">
        <v>7</v>
      </c>
      <c r="X31" s="47">
        <f t="shared" si="9"/>
        <v>0</v>
      </c>
    </row>
    <row r="32" spans="1:24" s="46" customFormat="1" ht="20.25" hidden="1" customHeight="1" x14ac:dyDescent="0.2">
      <c r="A32" s="34"/>
      <c r="B32" s="35" t="str">
        <f t="shared" si="1"/>
        <v/>
      </c>
      <c r="C32" s="36" t="str">
        <f t="shared" si="10"/>
        <v/>
      </c>
      <c r="D32" s="37" t="str">
        <f t="shared" si="11"/>
        <v/>
      </c>
      <c r="E32" s="38" t="str">
        <f t="shared" si="0"/>
        <v/>
      </c>
      <c r="F32" s="38" t="str">
        <f t="shared" si="0"/>
        <v/>
      </c>
      <c r="G32" s="38" t="str">
        <f t="shared" si="0"/>
        <v/>
      </c>
      <c r="H32" s="34"/>
      <c r="I32" s="39"/>
      <c r="J32" s="40" t="str">
        <f t="shared" si="4"/>
        <v/>
      </c>
      <c r="K32" s="41" t="s">
        <v>55</v>
      </c>
      <c r="L32" s="42"/>
      <c r="M32" s="43"/>
      <c r="N32" s="39"/>
      <c r="O32" s="44"/>
      <c r="P32" s="39"/>
      <c r="Q32" s="45"/>
      <c r="R32" s="39"/>
      <c r="S32" s="42"/>
      <c r="T32" s="33"/>
      <c r="W32" s="46" t="s">
        <v>7</v>
      </c>
      <c r="X32" s="47">
        <f t="shared" si="9"/>
        <v>0</v>
      </c>
    </row>
    <row r="33" spans="1:39" s="46" customFormat="1" ht="20.25" hidden="1" customHeight="1" x14ac:dyDescent="0.2">
      <c r="A33" s="34"/>
      <c r="B33" s="35" t="str">
        <f t="shared" si="1"/>
        <v/>
      </c>
      <c r="C33" s="36" t="str">
        <f t="shared" si="10"/>
        <v/>
      </c>
      <c r="D33" s="37" t="str">
        <f t="shared" si="11"/>
        <v/>
      </c>
      <c r="E33" s="38" t="str">
        <f t="shared" si="0"/>
        <v/>
      </c>
      <c r="F33" s="38" t="str">
        <f t="shared" si="0"/>
        <v/>
      </c>
      <c r="G33" s="38" t="str">
        <f t="shared" si="0"/>
        <v/>
      </c>
      <c r="H33" s="34"/>
      <c r="I33" s="39"/>
      <c r="J33" s="40" t="str">
        <f t="shared" si="4"/>
        <v/>
      </c>
      <c r="K33" s="41" t="s">
        <v>55</v>
      </c>
      <c r="L33" s="42"/>
      <c r="M33" s="43"/>
      <c r="N33" s="39"/>
      <c r="O33" s="44"/>
      <c r="P33" s="39"/>
      <c r="Q33" s="45"/>
      <c r="R33" s="39"/>
      <c r="S33" s="42"/>
      <c r="T33" s="33"/>
      <c r="W33" s="46" t="s">
        <v>7</v>
      </c>
      <c r="X33" s="47">
        <f t="shared" si="9"/>
        <v>0</v>
      </c>
    </row>
    <row r="34" spans="1:39" s="46" customFormat="1" ht="20.25" hidden="1" customHeight="1" x14ac:dyDescent="0.2">
      <c r="A34" s="34"/>
      <c r="B34" s="35" t="str">
        <f t="shared" si="1"/>
        <v/>
      </c>
      <c r="C34" s="36" t="str">
        <f t="shared" si="10"/>
        <v/>
      </c>
      <c r="D34" s="37" t="str">
        <f t="shared" si="11"/>
        <v/>
      </c>
      <c r="E34" s="38" t="str">
        <f t="shared" si="0"/>
        <v/>
      </c>
      <c r="F34" s="38" t="str">
        <f t="shared" si="0"/>
        <v/>
      </c>
      <c r="G34" s="38" t="str">
        <f t="shared" si="0"/>
        <v/>
      </c>
      <c r="H34" s="34"/>
      <c r="I34" s="39"/>
      <c r="J34" s="40" t="str">
        <f t="shared" si="4"/>
        <v/>
      </c>
      <c r="K34" s="41" t="s">
        <v>55</v>
      </c>
      <c r="L34" s="42"/>
      <c r="M34" s="43"/>
      <c r="N34" s="39"/>
      <c r="O34" s="44"/>
      <c r="P34" s="39"/>
      <c r="Q34" s="45"/>
      <c r="R34" s="39"/>
      <c r="S34" s="42"/>
      <c r="T34" s="33"/>
      <c r="W34" s="46" t="s">
        <v>7</v>
      </c>
      <c r="X34" s="47">
        <f t="shared" si="9"/>
        <v>0</v>
      </c>
    </row>
    <row r="35" spans="1:39" s="46" customFormat="1" ht="20.25" hidden="1" customHeight="1" x14ac:dyDescent="0.2">
      <c r="A35" s="34"/>
      <c r="B35" s="35" t="str">
        <f t="shared" si="1"/>
        <v/>
      </c>
      <c r="C35" s="36" t="str">
        <f t="shared" si="10"/>
        <v/>
      </c>
      <c r="D35" s="37" t="str">
        <f t="shared" si="11"/>
        <v/>
      </c>
      <c r="E35" s="38" t="str">
        <f t="shared" si="0"/>
        <v/>
      </c>
      <c r="F35" s="38" t="str">
        <f t="shared" si="0"/>
        <v/>
      </c>
      <c r="G35" s="38" t="str">
        <f t="shared" si="0"/>
        <v/>
      </c>
      <c r="H35" s="34"/>
      <c r="I35" s="39"/>
      <c r="J35" s="40" t="str">
        <f t="shared" si="4"/>
        <v/>
      </c>
      <c r="K35" s="41" t="s">
        <v>55</v>
      </c>
      <c r="L35" s="42"/>
      <c r="M35" s="43"/>
      <c r="N35" s="39"/>
      <c r="O35" s="44"/>
      <c r="P35" s="39"/>
      <c r="Q35" s="45"/>
      <c r="R35" s="39"/>
      <c r="S35" s="42"/>
      <c r="T35" s="33"/>
      <c r="W35" s="46" t="s">
        <v>7</v>
      </c>
      <c r="X35" s="47">
        <f t="shared" si="9"/>
        <v>0</v>
      </c>
    </row>
    <row r="36" spans="1:39" s="46" customFormat="1" ht="20.25" hidden="1" customHeight="1" x14ac:dyDescent="0.2">
      <c r="A36" s="34"/>
      <c r="B36" s="35" t="str">
        <f t="shared" si="1"/>
        <v/>
      </c>
      <c r="C36" s="36" t="str">
        <f t="shared" si="10"/>
        <v/>
      </c>
      <c r="D36" s="37" t="str">
        <f t="shared" si="11"/>
        <v/>
      </c>
      <c r="E36" s="38" t="str">
        <f t="shared" si="0"/>
        <v/>
      </c>
      <c r="F36" s="38" t="str">
        <f t="shared" si="0"/>
        <v/>
      </c>
      <c r="G36" s="38" t="str">
        <f t="shared" si="0"/>
        <v/>
      </c>
      <c r="H36" s="34"/>
      <c r="I36" s="39"/>
      <c r="J36" s="40" t="str">
        <f t="shared" si="4"/>
        <v/>
      </c>
      <c r="K36" s="41" t="s">
        <v>55</v>
      </c>
      <c r="L36" s="42"/>
      <c r="M36" s="43"/>
      <c r="N36" s="39"/>
      <c r="O36" s="44"/>
      <c r="P36" s="39"/>
      <c r="Q36" s="45"/>
      <c r="R36" s="39"/>
      <c r="S36" s="42"/>
      <c r="T36" s="33"/>
      <c r="W36" s="46" t="s">
        <v>7</v>
      </c>
      <c r="X36" s="47">
        <f t="shared" si="9"/>
        <v>0</v>
      </c>
    </row>
    <row r="37" spans="1:39" s="46" customFormat="1" ht="20.25" hidden="1" customHeight="1" x14ac:dyDescent="0.2">
      <c r="A37" s="34"/>
      <c r="B37" s="35" t="str">
        <f t="shared" si="1"/>
        <v/>
      </c>
      <c r="C37" s="36" t="str">
        <f t="shared" si="10"/>
        <v/>
      </c>
      <c r="D37" s="37" t="str">
        <f t="shared" si="11"/>
        <v/>
      </c>
      <c r="E37" s="38" t="str">
        <f t="shared" si="0"/>
        <v/>
      </c>
      <c r="F37" s="38" t="str">
        <f t="shared" si="0"/>
        <v/>
      </c>
      <c r="G37" s="38" t="str">
        <f t="shared" si="0"/>
        <v/>
      </c>
      <c r="H37" s="34"/>
      <c r="I37" s="39"/>
      <c r="J37" s="40" t="str">
        <f t="shared" si="4"/>
        <v/>
      </c>
      <c r="K37" s="41" t="s">
        <v>55</v>
      </c>
      <c r="L37" s="42"/>
      <c r="M37" s="43"/>
      <c r="N37" s="39"/>
      <c r="O37" s="44"/>
      <c r="P37" s="39"/>
      <c r="Q37" s="45"/>
      <c r="R37" s="39"/>
      <c r="S37" s="42"/>
      <c r="T37" s="33"/>
      <c r="W37" s="46" t="s">
        <v>7</v>
      </c>
      <c r="X37" s="47">
        <f t="shared" si="9"/>
        <v>0</v>
      </c>
    </row>
    <row r="38" spans="1:39" s="46" customFormat="1" ht="20.25" hidden="1" customHeight="1" x14ac:dyDescent="0.2">
      <c r="A38" s="34"/>
      <c r="B38" s="35" t="str">
        <f t="shared" si="1"/>
        <v/>
      </c>
      <c r="C38" s="36" t="str">
        <f t="shared" si="10"/>
        <v/>
      </c>
      <c r="D38" s="37" t="str">
        <f t="shared" si="11"/>
        <v/>
      </c>
      <c r="E38" s="38" t="str">
        <f t="shared" si="0"/>
        <v/>
      </c>
      <c r="F38" s="38" t="str">
        <f t="shared" si="0"/>
        <v/>
      </c>
      <c r="G38" s="38" t="str">
        <f t="shared" si="0"/>
        <v/>
      </c>
      <c r="H38" s="34"/>
      <c r="I38" s="39"/>
      <c r="J38" s="40" t="str">
        <f t="shared" si="4"/>
        <v/>
      </c>
      <c r="K38" s="41" t="s">
        <v>55</v>
      </c>
      <c r="L38" s="42"/>
      <c r="M38" s="43"/>
      <c r="N38" s="39"/>
      <c r="O38" s="44"/>
      <c r="P38" s="39"/>
      <c r="Q38" s="45"/>
      <c r="R38" s="39"/>
      <c r="S38" s="42"/>
      <c r="T38" s="33"/>
      <c r="W38" s="46" t="s">
        <v>7</v>
      </c>
      <c r="X38" s="47">
        <f t="shared" si="9"/>
        <v>0</v>
      </c>
    </row>
    <row r="39" spans="1:39" s="46" customFormat="1" ht="20.25" hidden="1" customHeight="1" x14ac:dyDescent="0.2">
      <c r="A39" s="34"/>
      <c r="B39" s="35" t="str">
        <f t="shared" si="1"/>
        <v/>
      </c>
      <c r="C39" s="36" t="str">
        <f t="shared" si="10"/>
        <v/>
      </c>
      <c r="D39" s="37" t="str">
        <f t="shared" si="11"/>
        <v/>
      </c>
      <c r="E39" s="38" t="str">
        <f t="shared" si="0"/>
        <v/>
      </c>
      <c r="F39" s="38" t="str">
        <f t="shared" si="0"/>
        <v/>
      </c>
      <c r="G39" s="38" t="str">
        <f t="shared" si="0"/>
        <v/>
      </c>
      <c r="H39" s="34"/>
      <c r="I39" s="39"/>
      <c r="J39" s="40" t="str">
        <f t="shared" si="4"/>
        <v/>
      </c>
      <c r="K39" s="41" t="s">
        <v>55</v>
      </c>
      <c r="L39" s="42"/>
      <c r="M39" s="43"/>
      <c r="N39" s="39"/>
      <c r="O39" s="44"/>
      <c r="P39" s="39"/>
      <c r="Q39" s="45"/>
      <c r="R39" s="39"/>
      <c r="S39" s="42"/>
      <c r="T39" s="33"/>
      <c r="W39" s="46" t="s">
        <v>7</v>
      </c>
      <c r="X39" s="47">
        <f t="shared" si="9"/>
        <v>0</v>
      </c>
    </row>
    <row r="40" spans="1:39" s="46" customFormat="1" ht="20.25" hidden="1" customHeight="1" x14ac:dyDescent="0.2">
      <c r="A40" s="34"/>
      <c r="B40" s="35" t="str">
        <f t="shared" si="1"/>
        <v/>
      </c>
      <c r="C40" s="36" t="str">
        <f t="shared" si="10"/>
        <v/>
      </c>
      <c r="D40" s="37" t="str">
        <f t="shared" si="11"/>
        <v/>
      </c>
      <c r="E40" s="38" t="str">
        <f t="shared" si="0"/>
        <v/>
      </c>
      <c r="F40" s="38" t="str">
        <f t="shared" si="0"/>
        <v/>
      </c>
      <c r="G40" s="38" t="str">
        <f t="shared" si="0"/>
        <v/>
      </c>
      <c r="H40" s="34"/>
      <c r="I40" s="39"/>
      <c r="J40" s="40" t="str">
        <f t="shared" si="4"/>
        <v/>
      </c>
      <c r="K40" s="41" t="s">
        <v>55</v>
      </c>
      <c r="L40" s="42"/>
      <c r="M40" s="43"/>
      <c r="N40" s="39"/>
      <c r="O40" s="44"/>
      <c r="P40" s="39"/>
      <c r="Q40" s="45"/>
      <c r="R40" s="39"/>
      <c r="S40" s="42"/>
      <c r="T40" s="33"/>
      <c r="W40" s="46" t="s">
        <v>7</v>
      </c>
      <c r="X40" s="47">
        <f t="shared" si="9"/>
        <v>0</v>
      </c>
    </row>
    <row r="41" spans="1:39" s="46" customFormat="1" ht="20.25" hidden="1" customHeight="1" x14ac:dyDescent="0.2">
      <c r="A41" s="34"/>
      <c r="B41" s="35" t="str">
        <f t="shared" si="1"/>
        <v/>
      </c>
      <c r="C41" s="36" t="str">
        <f t="shared" si="10"/>
        <v/>
      </c>
      <c r="D41" s="37" t="str">
        <f t="shared" si="11"/>
        <v/>
      </c>
      <c r="E41" s="38" t="str">
        <f t="shared" si="0"/>
        <v/>
      </c>
      <c r="F41" s="38" t="str">
        <f t="shared" si="0"/>
        <v/>
      </c>
      <c r="G41" s="38" t="str">
        <f t="shared" si="0"/>
        <v/>
      </c>
      <c r="H41" s="34"/>
      <c r="I41" s="39"/>
      <c r="J41" s="40" t="str">
        <f t="shared" si="4"/>
        <v/>
      </c>
      <c r="K41" s="41" t="s">
        <v>55</v>
      </c>
      <c r="L41" s="42"/>
      <c r="M41" s="43"/>
      <c r="N41" s="39"/>
      <c r="O41" s="44"/>
      <c r="P41" s="39"/>
      <c r="Q41" s="45"/>
      <c r="R41" s="39"/>
      <c r="S41" s="42"/>
      <c r="T41" s="33"/>
      <c r="W41" s="46" t="s">
        <v>7</v>
      </c>
      <c r="X41" s="47">
        <f t="shared" si="9"/>
        <v>0</v>
      </c>
    </row>
    <row r="42" spans="1:39" s="46" customFormat="1" ht="20.25" hidden="1" customHeight="1" x14ac:dyDescent="0.2">
      <c r="A42" s="34"/>
      <c r="B42" s="35" t="str">
        <f t="shared" si="1"/>
        <v/>
      </c>
      <c r="C42" s="36" t="str">
        <f t="shared" si="10"/>
        <v/>
      </c>
      <c r="D42" s="37" t="str">
        <f t="shared" si="11"/>
        <v/>
      </c>
      <c r="E42" s="38" t="str">
        <f t="shared" si="0"/>
        <v/>
      </c>
      <c r="F42" s="38" t="str">
        <f t="shared" si="0"/>
        <v/>
      </c>
      <c r="G42" s="38" t="str">
        <f t="shared" si="0"/>
        <v/>
      </c>
      <c r="H42" s="34"/>
      <c r="I42" s="39"/>
      <c r="J42" s="40" t="str">
        <f t="shared" si="4"/>
        <v/>
      </c>
      <c r="K42" s="41" t="s">
        <v>55</v>
      </c>
      <c r="L42" s="42"/>
      <c r="M42" s="43"/>
      <c r="N42" s="39"/>
      <c r="O42" s="44"/>
      <c r="P42" s="39"/>
      <c r="Q42" s="45"/>
      <c r="R42" s="39"/>
      <c r="S42" s="42"/>
      <c r="T42" s="33"/>
      <c r="W42" s="46" t="s">
        <v>7</v>
      </c>
      <c r="X42" s="47">
        <f t="shared" si="9"/>
        <v>0</v>
      </c>
    </row>
    <row r="43" spans="1:39" s="46" customFormat="1" ht="20.25" hidden="1" customHeight="1" x14ac:dyDescent="0.2">
      <c r="A43" s="34"/>
      <c r="B43" s="35" t="str">
        <f t="shared" si="1"/>
        <v/>
      </c>
      <c r="C43" s="36" t="str">
        <f t="shared" si="10"/>
        <v/>
      </c>
      <c r="D43" s="37" t="str">
        <f t="shared" si="11"/>
        <v/>
      </c>
      <c r="E43" s="38" t="str">
        <f t="shared" si="0"/>
        <v/>
      </c>
      <c r="F43" s="38" t="str">
        <f t="shared" si="0"/>
        <v/>
      </c>
      <c r="G43" s="38" t="str">
        <f t="shared" si="0"/>
        <v/>
      </c>
      <c r="H43" s="34"/>
      <c r="I43" s="39"/>
      <c r="J43" s="40" t="str">
        <f t="shared" si="4"/>
        <v/>
      </c>
      <c r="K43" s="41" t="s">
        <v>55</v>
      </c>
      <c r="L43" s="42"/>
      <c r="M43" s="43"/>
      <c r="N43" s="39"/>
      <c r="O43" s="44"/>
      <c r="P43" s="39"/>
      <c r="Q43" s="45"/>
      <c r="R43" s="39"/>
      <c r="S43" s="42"/>
      <c r="T43" s="33"/>
      <c r="W43" s="46" t="s">
        <v>7</v>
      </c>
      <c r="X43" s="47">
        <f t="shared" si="9"/>
        <v>0</v>
      </c>
    </row>
    <row r="44" spans="1:39" s="46" customFormat="1" ht="26.25" hidden="1" customHeight="1" x14ac:dyDescent="0.2">
      <c r="A44" s="34"/>
      <c r="B44" s="100"/>
      <c r="C44" s="100"/>
      <c r="D44" s="100"/>
      <c r="E44" s="100"/>
      <c r="F44" s="100"/>
      <c r="G44" s="101"/>
      <c r="H44" s="34"/>
      <c r="I44" s="39"/>
      <c r="J44" s="40" t="str">
        <f>IF(B44&lt;&gt;"","X","")</f>
        <v/>
      </c>
      <c r="K44" s="48" t="s">
        <v>56</v>
      </c>
      <c r="L44" s="40"/>
      <c r="M44" s="40"/>
      <c r="N44" s="40"/>
      <c r="O44" s="40"/>
      <c r="P44" s="40"/>
      <c r="Q44" s="40"/>
      <c r="R44" s="40"/>
      <c r="S44" s="40"/>
      <c r="T44" s="33"/>
      <c r="U44" s="40" t="str">
        <f t="shared" ref="U44:AM44" si="12">IF(W44&lt;&gt;"","X","")</f>
        <v/>
      </c>
      <c r="V44" s="40" t="str">
        <f t="shared" si="12"/>
        <v/>
      </c>
      <c r="W44" s="40" t="str">
        <f t="shared" si="12"/>
        <v/>
      </c>
      <c r="X44" s="40" t="str">
        <f t="shared" si="12"/>
        <v/>
      </c>
      <c r="Y44" s="40" t="str">
        <f t="shared" si="12"/>
        <v/>
      </c>
      <c r="Z44" s="40" t="str">
        <f t="shared" si="12"/>
        <v/>
      </c>
      <c r="AA44" s="40" t="str">
        <f t="shared" si="12"/>
        <v/>
      </c>
      <c r="AB44" s="40" t="str">
        <f t="shared" si="12"/>
        <v/>
      </c>
      <c r="AC44" s="40" t="str">
        <f t="shared" si="12"/>
        <v/>
      </c>
      <c r="AD44" s="40" t="str">
        <f t="shared" si="12"/>
        <v/>
      </c>
      <c r="AE44" s="40" t="str">
        <f t="shared" si="12"/>
        <v/>
      </c>
      <c r="AF44" s="40" t="str">
        <f t="shared" si="12"/>
        <v/>
      </c>
      <c r="AG44" s="40" t="str">
        <f t="shared" si="12"/>
        <v/>
      </c>
      <c r="AH44" s="40" t="str">
        <f t="shared" si="12"/>
        <v/>
      </c>
      <c r="AI44" s="40" t="str">
        <f t="shared" si="12"/>
        <v/>
      </c>
      <c r="AJ44" s="40" t="str">
        <f t="shared" si="12"/>
        <v/>
      </c>
      <c r="AK44" s="40" t="str">
        <f t="shared" si="12"/>
        <v/>
      </c>
      <c r="AL44" s="40" t="str">
        <f t="shared" si="12"/>
        <v/>
      </c>
      <c r="AM44" s="40" t="str">
        <f t="shared" si="12"/>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42819.97084814815</v>
      </c>
      <c r="C46" s="58">
        <f>IF(O46&gt;0,"",X46)</f>
        <v>18.942</v>
      </c>
      <c r="D46" s="59"/>
      <c r="E46" s="60">
        <f>IF($O$46&gt;0,"-----",IF($L$5&lt;&gt;"",$L$5*E10,E10*$C$46))</f>
        <v>18.942</v>
      </c>
      <c r="F46" s="60">
        <f>IF($O$46&gt;0,"-----",IF($L$5&lt;&gt;"",$L$5*F10,F10*$C$46))</f>
        <v>37.884</v>
      </c>
      <c r="G46" s="60">
        <f>IF($O$46&gt;0,"-----",IF($L$5&lt;&gt;"",$L$5*G10,G10*$C$46))</f>
        <v>56.826000000000001</v>
      </c>
      <c r="H46" s="20"/>
      <c r="I46" s="17"/>
      <c r="J46" s="55" t="s">
        <v>29</v>
      </c>
      <c r="K46" s="61"/>
      <c r="L46" s="61"/>
      <c r="M46" s="61"/>
      <c r="N46" s="61"/>
      <c r="O46" s="62">
        <f>COUNTIF(O12:O43,"=St.")</f>
        <v>0</v>
      </c>
      <c r="P46" s="61"/>
      <c r="Q46" s="61"/>
      <c r="R46" s="9"/>
      <c r="X46" s="63">
        <f>SUM(X11:X45)</f>
        <v>18.942</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x14ac:dyDescent="0.25">
      <c r="A53" s="74"/>
      <c r="B53" s="75" t="s">
        <v>35</v>
      </c>
      <c r="C53" s="76"/>
      <c r="D53" s="76"/>
      <c r="E53" s="76"/>
      <c r="F53" s="76"/>
      <c r="G53" s="76"/>
      <c r="H53" s="77"/>
      <c r="I53" s="77"/>
      <c r="J53" s="73" t="str">
        <f>IF(J54="X","X","")</f>
        <v>X</v>
      </c>
      <c r="K53" s="77"/>
      <c r="L53" s="77"/>
      <c r="M53" s="77"/>
      <c r="N53" s="77"/>
      <c r="O53" s="77"/>
      <c r="P53" s="77"/>
      <c r="Q53" s="77"/>
      <c r="R53" s="77"/>
    </row>
    <row r="54" spans="1:18" s="78" customFormat="1" ht="47.25" customHeight="1" x14ac:dyDescent="0.25">
      <c r="A54" s="77"/>
      <c r="B54" s="91" t="s">
        <v>88</v>
      </c>
      <c r="C54" s="92"/>
      <c r="D54" s="92"/>
      <c r="E54" s="92"/>
      <c r="F54" s="92"/>
      <c r="G54" s="93"/>
      <c r="H54" s="77"/>
      <c r="I54" s="77"/>
      <c r="J54" s="73" t="str">
        <f>IF(B54&lt;&gt;"","X","")</f>
        <v>X</v>
      </c>
      <c r="K54" s="77"/>
      <c r="L54" s="77"/>
      <c r="M54" s="77"/>
      <c r="N54" s="77"/>
      <c r="O54" s="77"/>
      <c r="P54" s="77"/>
      <c r="Q54" s="77"/>
      <c r="R54" s="77"/>
    </row>
    <row r="55" spans="1:18" ht="12.75" x14ac:dyDescent="0.2">
      <c r="B55" s="13"/>
      <c r="C55" s="13"/>
      <c r="D55" s="13"/>
      <c r="E55" s="13"/>
      <c r="F55" s="13"/>
      <c r="G55" s="13"/>
      <c r="H55" s="13"/>
      <c r="J55" s="73" t="str">
        <f>IF(J53="X","X","")</f>
        <v>X</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63.75" customHeight="1" x14ac:dyDescent="0.25">
      <c r="A57" s="77"/>
      <c r="B57" s="91" t="s">
        <v>90</v>
      </c>
      <c r="C57" s="92"/>
      <c r="D57" s="92"/>
      <c r="E57" s="92"/>
      <c r="F57" s="92"/>
      <c r="G57" s="93"/>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90"/>
      <c r="D60" s="90"/>
      <c r="E60" s="90"/>
      <c r="F60" s="90"/>
      <c r="G60" s="90"/>
      <c r="H60" s="77"/>
      <c r="I60" s="77"/>
      <c r="J60" s="73" t="str">
        <f>IF(C60&lt;&gt;"","X","")</f>
        <v/>
      </c>
      <c r="K60" s="77"/>
      <c r="L60" s="77"/>
      <c r="M60" s="77"/>
      <c r="N60" s="77"/>
      <c r="O60" s="77"/>
      <c r="P60" s="77"/>
      <c r="Q60" s="77"/>
      <c r="R60" s="77"/>
    </row>
    <row r="61" spans="1:18" s="78" customFormat="1" ht="18.75" hidden="1" customHeight="1" x14ac:dyDescent="0.25">
      <c r="A61" s="74"/>
      <c r="B61" s="81" t="s">
        <v>15</v>
      </c>
      <c r="C61" s="90"/>
      <c r="D61" s="90"/>
      <c r="E61" s="90"/>
      <c r="F61" s="90"/>
      <c r="G61" s="90"/>
      <c r="H61" s="77"/>
      <c r="I61" s="77"/>
      <c r="J61" s="73" t="str">
        <f>IF(C61&lt;&gt;"","X","")</f>
        <v/>
      </c>
      <c r="K61" s="77"/>
      <c r="L61" s="77"/>
      <c r="M61" s="77"/>
      <c r="N61" s="77"/>
      <c r="O61" s="77"/>
      <c r="P61" s="77"/>
      <c r="Q61" s="77"/>
      <c r="R61" s="77"/>
    </row>
    <row r="62" spans="1:18" s="78" customFormat="1" ht="47.25" hidden="1" customHeight="1" x14ac:dyDescent="0.25">
      <c r="A62" s="74"/>
      <c r="B62" s="81" t="s">
        <v>17</v>
      </c>
      <c r="C62" s="90"/>
      <c r="D62" s="90"/>
      <c r="E62" s="90"/>
      <c r="F62" s="90"/>
      <c r="G62" s="90"/>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15</v>
      </c>
      <c r="C66" s="90"/>
      <c r="D66" s="90"/>
      <c r="E66" s="90"/>
      <c r="F66" s="90"/>
      <c r="G66" s="90"/>
      <c r="H66" s="77"/>
      <c r="I66" s="77"/>
      <c r="J66" s="73" t="str">
        <f>IF(C66&lt;&gt;"","X","")</f>
        <v/>
      </c>
      <c r="K66" s="77"/>
      <c r="L66" s="77"/>
      <c r="M66" s="77"/>
      <c r="N66" s="77"/>
      <c r="O66" s="77"/>
      <c r="P66" s="77"/>
      <c r="Q66" s="77"/>
      <c r="R66" s="77"/>
    </row>
    <row r="67" spans="1:18" s="78" customFormat="1" ht="18.75" hidden="1" customHeight="1" x14ac:dyDescent="0.25">
      <c r="A67" s="74"/>
      <c r="B67" s="81" t="s">
        <v>17</v>
      </c>
      <c r="C67" s="90"/>
      <c r="D67" s="90"/>
      <c r="E67" s="90"/>
      <c r="F67" s="90"/>
      <c r="G67" s="90"/>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90"/>
      <c r="D70" s="90"/>
      <c r="E70" s="90"/>
      <c r="F70" s="90"/>
      <c r="G70" s="90"/>
      <c r="H70" s="77"/>
      <c r="I70" s="77"/>
      <c r="J70" s="73" t="str">
        <f>IF(C70&lt;&gt;"","X","")</f>
        <v/>
      </c>
      <c r="K70" s="77"/>
      <c r="L70" s="77"/>
      <c r="M70" s="77"/>
      <c r="N70" s="77"/>
      <c r="O70" s="77"/>
      <c r="P70" s="77"/>
      <c r="Q70" s="77"/>
      <c r="R70" s="77"/>
    </row>
    <row r="71" spans="1:18" s="78" customFormat="1" ht="18.75" hidden="1" customHeight="1" x14ac:dyDescent="0.25">
      <c r="A71" s="74"/>
      <c r="B71" s="81" t="s">
        <v>17</v>
      </c>
      <c r="C71" s="90"/>
      <c r="D71" s="90"/>
      <c r="E71" s="90"/>
      <c r="F71" s="90"/>
      <c r="G71" s="90"/>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15</v>
      </c>
      <c r="C75" s="90"/>
      <c r="D75" s="90"/>
      <c r="E75" s="90"/>
      <c r="F75" s="90"/>
      <c r="G75" s="90"/>
      <c r="H75" s="77"/>
      <c r="I75" s="77"/>
      <c r="J75" s="73" t="str">
        <f>IF(C75&lt;&gt;"","X","")</f>
        <v/>
      </c>
      <c r="K75" s="77"/>
      <c r="L75" s="77"/>
      <c r="M75" s="77"/>
      <c r="N75" s="77"/>
      <c r="O75" s="77"/>
      <c r="P75" s="77"/>
      <c r="Q75" s="77"/>
      <c r="R75" s="77"/>
    </row>
    <row r="76" spans="1:18" s="78" customFormat="1" ht="18.75" hidden="1" customHeight="1" x14ac:dyDescent="0.25">
      <c r="A76" s="74"/>
      <c r="B76" s="81" t="s">
        <v>17</v>
      </c>
      <c r="C76" s="90"/>
      <c r="D76" s="90"/>
      <c r="E76" s="90"/>
      <c r="F76" s="90"/>
      <c r="G76" s="90"/>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15</v>
      </c>
      <c r="C80" s="90"/>
      <c r="D80" s="90"/>
      <c r="E80" s="90"/>
      <c r="F80" s="90"/>
      <c r="G80" s="90"/>
      <c r="H80" s="77"/>
      <c r="I80" s="77"/>
      <c r="J80" s="73" t="str">
        <f>IF(C80&lt;&gt;"","X","")</f>
        <v/>
      </c>
      <c r="K80" s="77"/>
      <c r="L80" s="77"/>
      <c r="M80" s="77"/>
      <c r="N80" s="77"/>
      <c r="O80" s="77"/>
      <c r="P80" s="77"/>
      <c r="Q80" s="77"/>
      <c r="R80" s="77"/>
    </row>
    <row r="81" spans="1:18" s="78" customFormat="1" ht="18.75" hidden="1" customHeight="1" x14ac:dyDescent="0.25">
      <c r="A81" s="74"/>
      <c r="B81" s="81" t="s">
        <v>17</v>
      </c>
      <c r="C81" s="90"/>
      <c r="D81" s="90"/>
      <c r="E81" s="90"/>
      <c r="F81" s="90"/>
      <c r="G81" s="90"/>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102" t="s">
        <v>70</v>
      </c>
      <c r="D84" s="102"/>
      <c r="E84" s="102"/>
      <c r="F84" s="102"/>
      <c r="G84" s="102"/>
      <c r="H84" s="77"/>
      <c r="I84" s="77"/>
      <c r="J84" s="73" t="str">
        <f>IF(C84&lt;&gt;"","X","")</f>
        <v>X</v>
      </c>
      <c r="K84" s="77"/>
      <c r="L84" s="77"/>
      <c r="M84" s="77"/>
      <c r="N84" s="77"/>
      <c r="O84" s="77"/>
      <c r="P84" s="77"/>
      <c r="Q84" s="77"/>
      <c r="R84" s="77"/>
    </row>
    <row r="85" spans="1:18" s="78" customFormat="1" ht="18.75" customHeight="1" x14ac:dyDescent="0.25">
      <c r="A85" s="74"/>
      <c r="B85" s="81" t="s">
        <v>20</v>
      </c>
      <c r="C85" s="102" t="s">
        <v>71</v>
      </c>
      <c r="D85" s="102"/>
      <c r="E85" s="102"/>
      <c r="F85" s="102"/>
      <c r="G85" s="102"/>
      <c r="H85" s="77"/>
      <c r="I85" s="77"/>
      <c r="J85" s="73" t="str">
        <f>IF(C85&lt;&gt;"","X","")</f>
        <v>X</v>
      </c>
      <c r="K85" s="77"/>
      <c r="L85" s="77"/>
      <c r="M85" s="77"/>
      <c r="N85" s="77"/>
      <c r="O85" s="77"/>
      <c r="P85" s="77"/>
      <c r="Q85" s="77"/>
      <c r="R85" s="77"/>
    </row>
    <row r="86" spans="1:18" s="78" customFormat="1" ht="18.75" customHeight="1" x14ac:dyDescent="0.25">
      <c r="A86" s="74"/>
      <c r="B86" s="81" t="s">
        <v>8</v>
      </c>
      <c r="C86" s="102" t="s">
        <v>72</v>
      </c>
      <c r="D86" s="102"/>
      <c r="E86" s="102"/>
      <c r="F86" s="102"/>
      <c r="G86" s="102"/>
      <c r="H86" s="77"/>
      <c r="I86" s="77"/>
      <c r="J86" s="73" t="str">
        <f>IF(C86&lt;&gt;"","X","")</f>
        <v>X</v>
      </c>
      <c r="K86" s="77"/>
      <c r="L86" s="77"/>
      <c r="M86" s="77"/>
      <c r="N86" s="77"/>
      <c r="O86" s="77"/>
      <c r="P86" s="77"/>
      <c r="Q86" s="77"/>
      <c r="R86" s="77"/>
    </row>
    <row r="87" spans="1:18" s="78" customFormat="1" ht="19.5" customHeight="1" x14ac:dyDescent="0.25">
      <c r="A87" s="74"/>
      <c r="B87" s="81" t="s">
        <v>9</v>
      </c>
      <c r="C87" s="102" t="s">
        <v>73</v>
      </c>
      <c r="D87" s="102"/>
      <c r="E87" s="102"/>
      <c r="F87" s="102"/>
      <c r="G87" s="102"/>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52</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t="s">
        <v>53</v>
      </c>
      <c r="C92" s="90"/>
      <c r="D92" s="90"/>
      <c r="E92" s="90"/>
      <c r="F92" s="90"/>
      <c r="G92" s="90"/>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customHeight="1" x14ac:dyDescent="0.25">
      <c r="A94" s="74"/>
      <c r="B94" s="79" t="s">
        <v>21</v>
      </c>
      <c r="C94" s="82"/>
      <c r="D94" s="82"/>
      <c r="E94" s="82"/>
      <c r="F94" s="82"/>
      <c r="G94" s="82"/>
      <c r="H94" s="77"/>
      <c r="I94" s="77"/>
      <c r="J94" s="73" t="str">
        <f>IF(COUNTIF(J95:J98,"X") &gt; 0, "X","")</f>
        <v>X</v>
      </c>
      <c r="K94" s="77"/>
      <c r="L94" s="77"/>
      <c r="M94" s="77"/>
      <c r="N94" s="77"/>
      <c r="O94" s="77"/>
      <c r="P94" s="77"/>
      <c r="Q94" s="77"/>
      <c r="R94" s="77"/>
    </row>
    <row r="95" spans="1:18" s="78" customFormat="1" ht="18.75" hidden="1" customHeight="1" x14ac:dyDescent="0.25">
      <c r="A95" s="74"/>
      <c r="B95" s="83" t="s">
        <v>22</v>
      </c>
      <c r="C95" s="90"/>
      <c r="D95" s="90"/>
      <c r="E95" s="90"/>
      <c r="F95" s="90"/>
      <c r="G95" s="90"/>
      <c r="H95" s="77"/>
      <c r="I95" s="77"/>
      <c r="J95" s="73" t="str">
        <f>IF(C95&lt;&gt;"","X","")</f>
        <v/>
      </c>
      <c r="K95" s="77"/>
      <c r="L95" s="77"/>
      <c r="M95" s="77"/>
      <c r="N95" s="77"/>
      <c r="O95" s="77"/>
      <c r="P95" s="77"/>
      <c r="Q95" s="77"/>
      <c r="R95" s="77"/>
    </row>
    <row r="96" spans="1:18" s="78" customFormat="1" ht="58.5" customHeight="1" x14ac:dyDescent="0.25">
      <c r="A96" s="74"/>
      <c r="B96" s="83" t="s">
        <v>23</v>
      </c>
      <c r="C96" s="90" t="s">
        <v>75</v>
      </c>
      <c r="D96" s="90"/>
      <c r="E96" s="90"/>
      <c r="F96" s="90"/>
      <c r="G96" s="90"/>
      <c r="H96" s="77"/>
      <c r="I96" s="77"/>
      <c r="J96" s="73" t="str">
        <f>IF(C96&lt;&gt;"","X","")</f>
        <v>X</v>
      </c>
      <c r="K96" s="77"/>
      <c r="L96" s="77"/>
      <c r="M96" s="77"/>
      <c r="N96" s="77"/>
      <c r="O96" s="77"/>
      <c r="P96" s="77"/>
      <c r="Q96" s="77"/>
      <c r="R96" s="77"/>
    </row>
    <row r="97" spans="1:18" s="78" customFormat="1" ht="18.75" hidden="1" customHeight="1" x14ac:dyDescent="0.25">
      <c r="A97" s="74"/>
      <c r="B97" s="83" t="s">
        <v>24</v>
      </c>
      <c r="C97" s="90"/>
      <c r="D97" s="90"/>
      <c r="E97" s="90"/>
      <c r="F97" s="90"/>
      <c r="G97" s="90"/>
      <c r="H97" s="77"/>
      <c r="I97" s="77"/>
      <c r="J97" s="73" t="str">
        <f>IF(C97&lt;&gt;"","X","")</f>
        <v/>
      </c>
      <c r="K97" s="77"/>
      <c r="L97" s="77"/>
      <c r="M97" s="77"/>
      <c r="N97" s="77"/>
      <c r="O97" s="77"/>
      <c r="P97" s="77"/>
      <c r="Q97" s="77"/>
      <c r="R97" s="77"/>
    </row>
    <row r="98" spans="1:18" s="78" customFormat="1" ht="70.5" hidden="1" customHeight="1" x14ac:dyDescent="0.25">
      <c r="A98" s="74"/>
      <c r="B98" s="81" t="s">
        <v>23</v>
      </c>
      <c r="C98" s="90"/>
      <c r="D98" s="90"/>
      <c r="E98" s="90"/>
      <c r="F98" s="90"/>
      <c r="G98" s="90"/>
      <c r="H98" s="77"/>
      <c r="I98" s="77"/>
      <c r="J98" s="73" t="str">
        <f>IF(C98&lt;&gt;"","X","")</f>
        <v/>
      </c>
      <c r="K98" s="77"/>
      <c r="L98" s="77"/>
      <c r="M98" s="77"/>
      <c r="N98" s="77"/>
      <c r="O98" s="77"/>
      <c r="P98" s="77"/>
      <c r="Q98" s="77"/>
      <c r="R98" s="77"/>
    </row>
    <row r="99" spans="1:18" s="78" customFormat="1" ht="12" customHeight="1" x14ac:dyDescent="0.25">
      <c r="A99" s="74"/>
      <c r="B99" s="81"/>
      <c r="C99" s="82"/>
      <c r="D99" s="82"/>
      <c r="E99" s="82"/>
      <c r="F99" s="82"/>
      <c r="G99" s="82"/>
      <c r="H99" s="77"/>
      <c r="I99" s="77"/>
      <c r="J99" s="73" t="str">
        <f>IF(J94="X","X","")</f>
        <v>X</v>
      </c>
      <c r="K99" s="77"/>
      <c r="L99" s="77"/>
      <c r="M99" s="77"/>
      <c r="N99" s="77"/>
      <c r="O99" s="77"/>
      <c r="P99" s="77"/>
      <c r="Q99" s="77"/>
      <c r="R99" s="77"/>
    </row>
    <row r="100" spans="1:18" s="78" customFormat="1" ht="18.75" hidden="1" customHeight="1" x14ac:dyDescent="0.25">
      <c r="A100" s="74"/>
      <c r="B100" s="79" t="s">
        <v>32</v>
      </c>
      <c r="C100" s="82"/>
      <c r="D100" s="82"/>
      <c r="E100" s="82"/>
      <c r="F100" s="82"/>
      <c r="G100" s="82"/>
      <c r="H100" s="77"/>
      <c r="I100" s="77"/>
      <c r="J100" s="73" t="str">
        <f>IF(COUNTIF(J101:J102,"X") &gt; 0, "X","")</f>
        <v/>
      </c>
      <c r="K100" s="77"/>
      <c r="L100" s="77"/>
      <c r="M100" s="77"/>
      <c r="N100" s="77"/>
      <c r="O100" s="77"/>
      <c r="P100" s="77"/>
      <c r="Q100" s="77"/>
      <c r="R100" s="77"/>
    </row>
    <row r="101" spans="1:18" s="78" customFormat="1" ht="18.75" hidden="1" customHeight="1" x14ac:dyDescent="0.25">
      <c r="A101" s="74"/>
      <c r="B101" s="83" t="s">
        <v>2</v>
      </c>
      <c r="C101" s="90"/>
      <c r="D101" s="90"/>
      <c r="E101" s="90"/>
      <c r="F101" s="90"/>
      <c r="G101" s="90"/>
      <c r="H101" s="77"/>
      <c r="I101" s="77"/>
      <c r="J101" s="73" t="str">
        <f>IF(C101&lt;&gt;"","X","")</f>
        <v/>
      </c>
      <c r="K101" s="77"/>
      <c r="L101" s="77"/>
      <c r="M101" s="77"/>
      <c r="N101" s="77"/>
      <c r="O101" s="77"/>
      <c r="P101" s="77"/>
      <c r="Q101" s="77"/>
      <c r="R101" s="77"/>
    </row>
    <row r="102" spans="1:18" s="78" customFormat="1" ht="60.75" hidden="1" customHeight="1" x14ac:dyDescent="0.25">
      <c r="A102" s="74"/>
      <c r="B102" s="83" t="s">
        <v>33</v>
      </c>
      <c r="C102" s="90"/>
      <c r="D102" s="90"/>
      <c r="E102" s="90"/>
      <c r="F102" s="90"/>
      <c r="G102" s="90"/>
      <c r="H102" s="77"/>
      <c r="I102" s="77"/>
      <c r="J102" s="73" t="str">
        <f>IF(C102&lt;&gt;"","X","")</f>
        <v/>
      </c>
      <c r="K102" s="77"/>
      <c r="L102" s="77"/>
      <c r="M102" s="77"/>
      <c r="N102" s="77"/>
      <c r="O102" s="77"/>
      <c r="P102" s="77"/>
      <c r="Q102" s="77"/>
      <c r="R102" s="77"/>
    </row>
    <row r="103" spans="1:18" s="78" customFormat="1" ht="12" hidden="1" customHeight="1" x14ac:dyDescent="0.25">
      <c r="A103" s="74"/>
      <c r="B103" s="81"/>
      <c r="C103" s="82"/>
      <c r="D103" s="82"/>
      <c r="E103" s="82"/>
      <c r="F103" s="82"/>
      <c r="G103" s="82"/>
      <c r="H103" s="77"/>
      <c r="I103" s="77"/>
      <c r="J103" s="73" t="str">
        <f>IF(J100="X","X","")</f>
        <v/>
      </c>
      <c r="K103" s="77"/>
      <c r="L103" s="77"/>
      <c r="M103" s="77"/>
      <c r="N103" s="77"/>
      <c r="O103" s="77"/>
      <c r="P103" s="77"/>
      <c r="Q103" s="77"/>
      <c r="R103" s="77"/>
    </row>
    <row r="104" spans="1:18" s="78" customFormat="1" ht="18.75" hidden="1" customHeight="1" x14ac:dyDescent="0.25">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25">
      <c r="A105" s="74"/>
      <c r="B105" s="83" t="s">
        <v>15</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90"/>
      <c r="D106" s="90"/>
      <c r="E106" s="90"/>
      <c r="F106" s="90"/>
      <c r="G106" s="90"/>
      <c r="H106" s="77"/>
      <c r="I106" s="77"/>
      <c r="J106" s="73" t="str">
        <f>IF(C106&lt;&gt;"","X","")</f>
        <v/>
      </c>
      <c r="K106" s="77"/>
      <c r="L106" s="77"/>
      <c r="M106" s="77"/>
      <c r="N106" s="77"/>
      <c r="O106" s="77"/>
      <c r="P106" s="77"/>
      <c r="Q106" s="77"/>
      <c r="R106" s="77"/>
    </row>
    <row r="107" spans="1:18" s="78" customFormat="1" ht="18.75" hidden="1" customHeight="1" x14ac:dyDescent="0.25">
      <c r="A107" s="74"/>
      <c r="B107" s="81" t="s">
        <v>38</v>
      </c>
      <c r="C107" s="90"/>
      <c r="D107" s="90"/>
      <c r="E107" s="90"/>
      <c r="F107" s="90"/>
      <c r="G107" s="90"/>
      <c r="H107" s="77"/>
      <c r="I107" s="77"/>
      <c r="J107" s="73" t="str">
        <f>IF(C107&lt;&gt;"","X","")</f>
        <v/>
      </c>
      <c r="K107" s="77"/>
      <c r="L107" s="77"/>
      <c r="M107" s="77"/>
      <c r="N107" s="77"/>
      <c r="O107" s="77"/>
      <c r="P107" s="77"/>
      <c r="Q107" s="77"/>
      <c r="R107" s="77"/>
    </row>
    <row r="108" spans="1:18" s="78" customFormat="1" ht="70.5" hidden="1" customHeight="1" x14ac:dyDescent="0.25">
      <c r="A108" s="74"/>
      <c r="B108" s="83" t="s">
        <v>23</v>
      </c>
      <c r="C108" s="90"/>
      <c r="D108" s="90"/>
      <c r="E108" s="90"/>
      <c r="F108" s="90"/>
      <c r="G108" s="90"/>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90"/>
      <c r="D111" s="90"/>
      <c r="E111" s="90"/>
      <c r="F111" s="90"/>
      <c r="G111" s="90"/>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customHeight="1" x14ac:dyDescent="0.25">
      <c r="A113" s="74"/>
      <c r="B113" s="79" t="s">
        <v>25</v>
      </c>
      <c r="C113" s="82"/>
      <c r="D113" s="82"/>
      <c r="E113" s="82"/>
      <c r="F113" s="82"/>
      <c r="G113" s="82"/>
      <c r="H113" s="77"/>
      <c r="I113" s="77"/>
      <c r="J113" s="73" t="str">
        <f>IF(COUNTIF(J114:J117,"X") &gt; 0, "X","")</f>
        <v>X</v>
      </c>
      <c r="K113" s="77"/>
      <c r="L113" s="77"/>
      <c r="M113" s="77"/>
      <c r="N113" s="77"/>
      <c r="O113" s="77"/>
      <c r="P113" s="77"/>
      <c r="Q113" s="77"/>
      <c r="R113" s="77"/>
    </row>
    <row r="114" spans="1:18" s="78" customFormat="1" ht="18.75" hidden="1" customHeight="1" x14ac:dyDescent="0.25">
      <c r="A114" s="74"/>
      <c r="B114" s="83" t="s">
        <v>26</v>
      </c>
      <c r="C114" s="90"/>
      <c r="D114" s="90"/>
      <c r="E114" s="90"/>
      <c r="F114" s="90"/>
      <c r="G114" s="90"/>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90"/>
      <c r="D115" s="90"/>
      <c r="E115" s="90"/>
      <c r="F115" s="90"/>
      <c r="G115" s="90"/>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90"/>
      <c r="D116" s="90"/>
      <c r="E116" s="90"/>
      <c r="F116" s="90"/>
      <c r="G116" s="90"/>
      <c r="H116" s="77"/>
      <c r="I116" s="77"/>
      <c r="J116" s="73" t="str">
        <f>IF(C116&lt;&gt;"","X","")</f>
        <v/>
      </c>
      <c r="K116" s="77"/>
      <c r="L116" s="77"/>
      <c r="M116" s="77"/>
      <c r="N116" s="77"/>
      <c r="O116" s="77"/>
      <c r="P116" s="77"/>
      <c r="Q116" s="77"/>
      <c r="R116" s="77"/>
    </row>
    <row r="117" spans="1:18" s="78" customFormat="1" ht="40.5" customHeight="1" x14ac:dyDescent="0.25">
      <c r="A117" s="74"/>
      <c r="B117" s="83" t="s">
        <v>23</v>
      </c>
      <c r="C117" s="90" t="s">
        <v>74</v>
      </c>
      <c r="D117" s="90"/>
      <c r="E117" s="90"/>
      <c r="F117" s="90"/>
      <c r="G117" s="90"/>
      <c r="H117" s="77"/>
      <c r="I117" s="77"/>
      <c r="J117" s="73" t="str">
        <f>IF(C117&lt;&gt;"","X","")</f>
        <v>X</v>
      </c>
      <c r="K117" s="77"/>
      <c r="L117" s="77"/>
      <c r="M117" s="77"/>
      <c r="N117" s="77"/>
      <c r="O117" s="77"/>
      <c r="P117" s="77"/>
      <c r="Q117" s="77"/>
      <c r="R117" s="77"/>
    </row>
    <row r="118" spans="1:18" s="78" customFormat="1" ht="12" customHeight="1" x14ac:dyDescent="0.25">
      <c r="A118" s="74"/>
      <c r="B118" s="81"/>
      <c r="C118" s="82"/>
      <c r="D118" s="82"/>
      <c r="E118" s="82"/>
      <c r="F118" s="82"/>
      <c r="G118" s="82"/>
      <c r="H118" s="74"/>
      <c r="I118" s="77"/>
      <c r="J118" s="73" t="str">
        <f>IF(J113="X","X","")</f>
        <v>X</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60.75" customHeight="1" x14ac:dyDescent="0.25">
      <c r="A120" s="77"/>
      <c r="B120" s="91" t="s">
        <v>89</v>
      </c>
      <c r="C120" s="92"/>
      <c r="D120" s="92"/>
      <c r="E120" s="92"/>
      <c r="F120" s="92"/>
      <c r="G120" s="93"/>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 ref="B120:G120"/>
    <mergeCell ref="C101:G101"/>
    <mergeCell ref="C102:G102"/>
    <mergeCell ref="C114:G114"/>
    <mergeCell ref="C115:G115"/>
    <mergeCell ref="C116:G116"/>
    <mergeCell ref="C117:G117"/>
    <mergeCell ref="C105:G105"/>
    <mergeCell ref="C106:G106"/>
    <mergeCell ref="C108:G108"/>
    <mergeCell ref="C111:G111"/>
    <mergeCell ref="C107:G107"/>
    <mergeCell ref="S7:S10"/>
    <mergeCell ref="C60:G60"/>
    <mergeCell ref="C61:G61"/>
    <mergeCell ref="C65:G65"/>
    <mergeCell ref="B54:G54"/>
    <mergeCell ref="Q7:Q10"/>
    <mergeCell ref="L7:L10"/>
    <mergeCell ref="O7:O10"/>
    <mergeCell ref="M7:M10"/>
    <mergeCell ref="B44:G44"/>
    <mergeCell ref="C91:G91"/>
    <mergeCell ref="C92:G92"/>
    <mergeCell ref="C75:G75"/>
    <mergeCell ref="C76:G76"/>
    <mergeCell ref="C3:G3"/>
    <mergeCell ref="B3:B5"/>
    <mergeCell ref="C5:G5"/>
    <mergeCell ref="C70:G70"/>
    <mergeCell ref="C67:G67"/>
    <mergeCell ref="C62:G62"/>
    <mergeCell ref="B57:G57"/>
  </mergeCells>
  <phoneticPr fontId="0" type="noConversion"/>
  <conditionalFormatting sqref="B45:G48">
    <cfRule type="expression" dxfId="8" priority="5" stopIfTrue="1">
      <formula>$Q45="u"</formula>
    </cfRule>
  </conditionalFormatting>
  <conditionalFormatting sqref="B44">
    <cfRule type="expression" dxfId="7" priority="10" stopIfTrue="1">
      <formula>$Q44="u"</formula>
    </cfRule>
  </conditionalFormatting>
  <conditionalFormatting sqref="M11:T11 J46:Q49 J45:T45 J50:J55 M7:Q10 J44:S44 U44:AM44 J59:J120 T30:T44 S30:S43 J7:L11 J12:N43 S12:T29 P12:Q43">
    <cfRule type="expression" dxfId="6" priority="6" stopIfTrue="1">
      <formula>#REF!&lt;&gt;""</formula>
    </cfRule>
  </conditionalFormatting>
  <conditionalFormatting sqref="O12:O43">
    <cfRule type="expression" dxfId="5" priority="8" stopIfTrue="1">
      <formula>#REF!&lt;&gt;""</formula>
    </cfRule>
  </conditionalFormatting>
  <conditionalFormatting sqref="B10">
    <cfRule type="cellIs" dxfId="4" priority="7" stopIfTrue="1" operator="equal">
      <formula>0</formula>
    </cfRule>
  </conditionalFormatting>
  <conditionalFormatting sqref="J56:J58">
    <cfRule type="expression" dxfId="3" priority="4"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41"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2017-03-25T22:18:06Z</cp:lastPrinted>
  <dcterms:created xsi:type="dcterms:W3CDTF">2010-01-14T09:56:01Z</dcterms:created>
  <dcterms:modified xsi:type="dcterms:W3CDTF">2017-03-25T22:18:29Z</dcterms:modified>
</cp:coreProperties>
</file>