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Messemer\Desktop\"/>
    </mc:Choice>
  </mc:AlternateContent>
  <bookViews>
    <workbookView xWindow="26385" yWindow="645" windowWidth="12450" windowHeight="8100" activeTab="1"/>
  </bookViews>
  <sheets>
    <sheet name="Benutzungshinweise" sheetId="3" r:id="rId1"/>
    <sheet name="Rezeptur" sheetId="2" r:id="rId2"/>
  </sheets>
  <definedNames>
    <definedName name="_xlnm._FilterDatabase" localSheetId="1" hidden="1">Rezeptur!$J$10:$J$121</definedName>
    <definedName name="_xlnm.Print_Area" localSheetId="1">Rezeptur!$A$1:$G$121</definedName>
    <definedName name="Filename">#REF!</definedName>
  </definedNames>
  <calcPr calcId="152511"/>
</workbook>
</file>

<file path=xl/calcChain.xml><?xml version="1.0" encoding="utf-8"?>
<calcChain xmlns="http://schemas.openxmlformats.org/spreadsheetml/2006/main">
  <c r="M18" i="2" l="1"/>
  <c r="B12" i="2" l="1"/>
  <c r="J57" i="2" l="1"/>
  <c r="J56" i="2" s="1"/>
  <c r="J58" i="2" s="1"/>
  <c r="J54" i="2" l="1"/>
  <c r="J53" i="2" s="1"/>
  <c r="J55" i="2" s="1"/>
  <c r="J61" i="2"/>
  <c r="J60" i="2"/>
  <c r="J66" i="2"/>
  <c r="J65" i="2"/>
  <c r="J76" i="2"/>
  <c r="J75" i="2"/>
  <c r="J74" i="2"/>
  <c r="J81" i="2"/>
  <c r="J80" i="2"/>
  <c r="J79" i="2"/>
  <c r="J98" i="2"/>
  <c r="J97" i="2"/>
  <c r="J96" i="2"/>
  <c r="J95" i="2"/>
  <c r="J117" i="2"/>
  <c r="J116" i="2"/>
  <c r="J115" i="2"/>
  <c r="J114" i="2"/>
  <c r="J111" i="2"/>
  <c r="J110" i="2" s="1"/>
  <c r="J112" i="2" s="1"/>
  <c r="J108" i="2"/>
  <c r="J107" i="2"/>
  <c r="J106" i="2"/>
  <c r="J105" i="2"/>
  <c r="J102" i="2"/>
  <c r="J101" i="2"/>
  <c r="J92" i="2"/>
  <c r="J91" i="2"/>
  <c r="J90" i="2"/>
  <c r="J87" i="2"/>
  <c r="J86" i="2"/>
  <c r="J85" i="2"/>
  <c r="J84" i="2"/>
  <c r="J120" i="2"/>
  <c r="J119" i="2" s="1"/>
  <c r="X12" i="2"/>
  <c r="X13" i="2"/>
  <c r="X14" i="2"/>
  <c r="X15" i="2"/>
  <c r="X16" i="2"/>
  <c r="X18" i="2"/>
  <c r="X19" i="2"/>
  <c r="X20" i="2"/>
  <c r="X21" i="2"/>
  <c r="X22" i="2"/>
  <c r="X17" i="2"/>
  <c r="X24" i="2"/>
  <c r="X25" i="2"/>
  <c r="X23" i="2"/>
  <c r="X27" i="2"/>
  <c r="X28" i="2"/>
  <c r="X29" i="2"/>
  <c r="X30" i="2"/>
  <c r="X31" i="2"/>
  <c r="X32" i="2"/>
  <c r="X33" i="2"/>
  <c r="X34" i="2"/>
  <c r="X35" i="2"/>
  <c r="X36" i="2"/>
  <c r="X37" i="2"/>
  <c r="X38" i="2"/>
  <c r="X39" i="2"/>
  <c r="X40" i="2"/>
  <c r="X41" i="2"/>
  <c r="X42" i="2"/>
  <c r="X43" i="2"/>
  <c r="X26" i="2"/>
  <c r="C17" i="2"/>
  <c r="D17" i="2"/>
  <c r="C24" i="2"/>
  <c r="D24" i="2"/>
  <c r="C25" i="2"/>
  <c r="D25" i="2"/>
  <c r="C23" i="2"/>
  <c r="D23"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12" i="2"/>
  <c r="D12" i="2"/>
  <c r="C13" i="2"/>
  <c r="D13" i="2"/>
  <c r="C14" i="2"/>
  <c r="D14" i="2"/>
  <c r="C15" i="2"/>
  <c r="D15" i="2"/>
  <c r="C16" i="2"/>
  <c r="D16" i="2"/>
  <c r="C18" i="2"/>
  <c r="D18" i="2"/>
  <c r="C19" i="2"/>
  <c r="D19" i="2"/>
  <c r="C20" i="2"/>
  <c r="D20" i="2"/>
  <c r="C21" i="2"/>
  <c r="D21" i="2"/>
  <c r="E47" i="2"/>
  <c r="O46" i="2"/>
  <c r="F47" i="2"/>
  <c r="G47" i="2"/>
  <c r="C22" i="2"/>
  <c r="B28" i="2"/>
  <c r="B29" i="2"/>
  <c r="B30" i="2"/>
  <c r="B31" i="2"/>
  <c r="B32" i="2"/>
  <c r="B33" i="2"/>
  <c r="B34" i="2"/>
  <c r="B35" i="2"/>
  <c r="B36" i="2"/>
  <c r="B37" i="2"/>
  <c r="B38" i="2"/>
  <c r="B39" i="2"/>
  <c r="B40" i="2"/>
  <c r="B41" i="2"/>
  <c r="B42" i="2"/>
  <c r="B43" i="2"/>
  <c r="B13" i="2"/>
  <c r="B14" i="2"/>
  <c r="B15" i="2"/>
  <c r="B16" i="2"/>
  <c r="B18" i="2"/>
  <c r="B19" i="2"/>
  <c r="B20" i="2"/>
  <c r="B21" i="2"/>
  <c r="B22" i="2"/>
  <c r="B17" i="2"/>
  <c r="B24" i="2"/>
  <c r="B25" i="2"/>
  <c r="B23" i="2"/>
  <c r="B26" i="2"/>
  <c r="B27" i="2"/>
  <c r="B46" i="2"/>
  <c r="J44" i="2"/>
  <c r="AL44" i="2"/>
  <c r="AJ44" i="2" s="1"/>
  <c r="AH44" i="2" s="1"/>
  <c r="AF44" i="2" s="1"/>
  <c r="AD44" i="2" s="1"/>
  <c r="AB44" i="2" s="1"/>
  <c r="Z44" i="2" s="1"/>
  <c r="X44" i="2" s="1"/>
  <c r="V44" i="2" s="1"/>
  <c r="AM44" i="2"/>
  <c r="AK44" i="2" s="1"/>
  <c r="AI44" i="2" s="1"/>
  <c r="AG44" i="2" s="1"/>
  <c r="AE44" i="2" s="1"/>
  <c r="AC44" i="2" s="1"/>
  <c r="AA44" i="2" s="1"/>
  <c r="Y44" i="2" s="1"/>
  <c r="W44" i="2" s="1"/>
  <c r="U44" i="2" s="1"/>
  <c r="J13" i="2"/>
  <c r="J14" i="2"/>
  <c r="J15" i="2"/>
  <c r="J16" i="2"/>
  <c r="J18" i="2"/>
  <c r="J19" i="2"/>
  <c r="J20" i="2"/>
  <c r="D22" i="2"/>
  <c r="J22" i="2"/>
  <c r="J17" i="2"/>
  <c r="J24" i="2"/>
  <c r="J25" i="2"/>
  <c r="J23" i="2"/>
  <c r="J30" i="2"/>
  <c r="J31" i="2"/>
  <c r="J32" i="2"/>
  <c r="J33" i="2"/>
  <c r="J34" i="2"/>
  <c r="J35" i="2"/>
  <c r="J26" i="2"/>
  <c r="J36" i="2"/>
  <c r="J37" i="2"/>
  <c r="J21" i="2"/>
  <c r="J27" i="2"/>
  <c r="J28" i="2"/>
  <c r="J29" i="2"/>
  <c r="J38" i="2"/>
  <c r="J39" i="2"/>
  <c r="J40" i="2"/>
  <c r="J41" i="2"/>
  <c r="J42" i="2"/>
  <c r="J43" i="2"/>
  <c r="J62" i="2"/>
  <c r="J67" i="2"/>
  <c r="J71" i="2"/>
  <c r="J70" i="2"/>
  <c r="J12" i="2"/>
  <c r="B10" i="2"/>
  <c r="J59" i="2" l="1"/>
  <c r="J63" i="2" s="1"/>
  <c r="J64" i="2"/>
  <c r="J68" i="2" s="1"/>
  <c r="J104" i="2"/>
  <c r="J109" i="2" s="1"/>
  <c r="J73" i="2"/>
  <c r="J77" i="2" s="1"/>
  <c r="J89" i="2"/>
  <c r="J93" i="2" s="1"/>
  <c r="E26" i="2"/>
  <c r="F17" i="2"/>
  <c r="F12" i="2"/>
  <c r="F39" i="2"/>
  <c r="G14" i="2"/>
  <c r="E42" i="2"/>
  <c r="F24" i="2"/>
  <c r="G36" i="2"/>
  <c r="E34" i="2"/>
  <c r="G28" i="2"/>
  <c r="F18" i="2"/>
  <c r="E33" i="2"/>
  <c r="F31" i="2"/>
  <c r="E21" i="2"/>
  <c r="J94" i="2"/>
  <c r="J99" i="2" s="1"/>
  <c r="J83" i="2"/>
  <c r="J88" i="2" s="1"/>
  <c r="J100" i="2"/>
  <c r="J103" i="2" s="1"/>
  <c r="J113" i="2"/>
  <c r="J118" i="2" s="1"/>
  <c r="J78" i="2"/>
  <c r="J82" i="2" s="1"/>
  <c r="X46" i="2"/>
  <c r="C46" i="2" s="1"/>
  <c r="G46" i="2" s="1"/>
  <c r="J69" i="2"/>
  <c r="J72" i="2" s="1"/>
  <c r="E13" i="2"/>
  <c r="G42" i="2"/>
  <c r="E40" i="2"/>
  <c r="F37" i="2"/>
  <c r="G34" i="2"/>
  <c r="E32" i="2"/>
  <c r="F29" i="2"/>
  <c r="G26" i="2"/>
  <c r="E25" i="2"/>
  <c r="G21" i="2"/>
  <c r="E19" i="2"/>
  <c r="F15" i="2"/>
  <c r="G12" i="2"/>
  <c r="G27" i="2"/>
  <c r="F42" i="2"/>
  <c r="G39" i="2"/>
  <c r="E37" i="2"/>
  <c r="F34" i="2"/>
  <c r="G31" i="2"/>
  <c r="E29" i="2"/>
  <c r="F26" i="2"/>
  <c r="G24" i="2"/>
  <c r="F21" i="2"/>
  <c r="G18" i="2"/>
  <c r="E15" i="2"/>
  <c r="G41" i="2"/>
  <c r="E39" i="2"/>
  <c r="F36" i="2"/>
  <c r="G33" i="2"/>
  <c r="E31" i="2"/>
  <c r="F28" i="2"/>
  <c r="G23" i="2"/>
  <c r="E24" i="2"/>
  <c r="G20" i="2"/>
  <c r="E18" i="2"/>
  <c r="F14" i="2"/>
  <c r="G17" i="2"/>
  <c r="E17" i="2"/>
  <c r="F41" i="2"/>
  <c r="G38" i="2"/>
  <c r="E36" i="2"/>
  <c r="F33" i="2"/>
  <c r="G30" i="2"/>
  <c r="E28" i="2"/>
  <c r="F23" i="2"/>
  <c r="G22" i="2"/>
  <c r="F20" i="2"/>
  <c r="G16" i="2"/>
  <c r="E14" i="2"/>
  <c r="E12" i="2"/>
  <c r="F43" i="2"/>
  <c r="G40" i="2"/>
  <c r="E38" i="2"/>
  <c r="F35" i="2"/>
  <c r="G32" i="2"/>
  <c r="E30" i="2"/>
  <c r="F27" i="2"/>
  <c r="G25" i="2"/>
  <c r="E22" i="2"/>
  <c r="G19" i="2"/>
  <c r="E16" i="2"/>
  <c r="F13" i="2"/>
  <c r="G43" i="2"/>
  <c r="E41" i="2"/>
  <c r="F38" i="2"/>
  <c r="G35" i="2"/>
  <c r="F30" i="2"/>
  <c r="E23" i="2"/>
  <c r="F22" i="2"/>
  <c r="E20" i="2"/>
  <c r="F16" i="2"/>
  <c r="G13" i="2"/>
  <c r="E43" i="2"/>
  <c r="F40" i="2"/>
  <c r="G37" i="2"/>
  <c r="E35" i="2"/>
  <c r="F32" i="2"/>
  <c r="G29" i="2"/>
  <c r="E27" i="2"/>
  <c r="F25" i="2"/>
  <c r="F19" i="2"/>
  <c r="G15" i="2"/>
  <c r="E46" i="2" l="1"/>
  <c r="F46" i="2"/>
</calcChain>
</file>

<file path=xl/comments1.xml><?xml version="1.0" encoding="utf-8"?>
<comments xmlns="http://schemas.openxmlformats.org/spreadsheetml/2006/main">
  <authors>
    <author>Messemer</author>
  </authors>
  <commentList>
    <comment ref="L5" authorId="0" shapeId="0">
      <text>
        <r>
          <rPr>
            <sz val="9"/>
            <color indexed="81"/>
            <rFont val="Tahoma"/>
            <family val="2"/>
          </rPr>
          <t xml:space="preserve">Wenn die Rezepturen mit einer bestimmten
Menge multipliziert werden soll hier den
Faktor eintragen. Soll die ganze Rezeptur
mit einem Vielfachen errechnet werden
dieses Feld leer lassen
</t>
        </r>
      </text>
    </comment>
    <comment ref="L7" authorId="0" shapeId="0">
      <text>
        <r>
          <rPr>
            <b/>
            <sz val="9"/>
            <color indexed="81"/>
            <rFont val="Tahoma"/>
            <family val="2"/>
          </rPr>
          <t>Geben Sie hier den Namen 
des Rohstoffs ein</t>
        </r>
      </text>
    </comment>
    <comment ref="M7" authorId="0" shapeId="0">
      <text>
        <r>
          <rPr>
            <b/>
            <sz val="9"/>
            <color indexed="81"/>
            <rFont val="Tahoma"/>
            <family val="2"/>
          </rPr>
          <t>Geben Sie hier die Menge
des Rohstoffs ein</t>
        </r>
      </text>
    </comment>
    <comment ref="O7" authorId="0" shapeId="0">
      <text>
        <r>
          <rPr>
            <b/>
            <sz val="9"/>
            <color indexed="81"/>
            <rFont val="Tahoma"/>
            <family val="2"/>
          </rPr>
          <t>Geben Sie hier die Einheit
des Rohstoffs ein (kg, ltr
oder St.)</t>
        </r>
      </text>
    </comment>
    <comment ref="Q7" authorId="0" shapeId="0">
      <text>
        <r>
          <rPr>
            <b/>
            <sz val="9"/>
            <color indexed="81"/>
            <rFont val="Tahoma"/>
            <family val="2"/>
          </rPr>
          <t>Geben Sie ein "o" ein, wenn es
sich um einen Oberbegriff, also
den Vorproduktnamen handelt,
ein "u" wenn es eine zum Vor-
produkt gehörende Zutat handelt.</t>
        </r>
      </text>
    </comment>
    <comment ref="J10" authorId="0" shapeId="0">
      <text>
        <r>
          <rPr>
            <b/>
            <sz val="9"/>
            <color indexed="81"/>
            <rFont val="Tahoma"/>
            <family val="2"/>
          </rPr>
          <t>Filtern Sie diese Spalte nach dem
"X", dann werden Ihnen alle Zeilen
mit Zutaten angezeigt.</t>
        </r>
      </text>
    </comment>
  </commentList>
</comments>
</file>

<file path=xl/sharedStrings.xml><?xml version="1.0" encoding="utf-8"?>
<sst xmlns="http://schemas.openxmlformats.org/spreadsheetml/2006/main" count="194" uniqueCount="93">
  <si>
    <t>Multiplikationsbasis</t>
  </si>
  <si>
    <t>Rohstoffbezeichnung</t>
  </si>
  <si>
    <t>Menge</t>
  </si>
  <si>
    <t>Einheit</t>
  </si>
  <si>
    <t>Vorprodukt-
Steuerung</t>
  </si>
  <si>
    <t>Filter</t>
  </si>
  <si>
    <t>x</t>
  </si>
  <si>
    <t>kg</t>
  </si>
  <si>
    <t>Teigtemperatur</t>
  </si>
  <si>
    <t>Teigruhe</t>
  </si>
  <si>
    <t>Anmerkung</t>
  </si>
  <si>
    <t>Herstellung Quellstück</t>
  </si>
  <si>
    <t>Quellzeit (in Stunden)</t>
  </si>
  <si>
    <t>Herstellung Brühstück</t>
  </si>
  <si>
    <t>Herstellung Sauerteig</t>
  </si>
  <si>
    <t>Temperatur</t>
  </si>
  <si>
    <t>Reifezeit (in Stunden)</t>
  </si>
  <si>
    <t>Lagerung</t>
  </si>
  <si>
    <t>Herstellung Hauptteig</t>
  </si>
  <si>
    <t>Knetzeit langsam</t>
  </si>
  <si>
    <t>Knetzeit schnell</t>
  </si>
  <si>
    <t>Aufarbeitung</t>
  </si>
  <si>
    <t>Teigeinlage 1</t>
  </si>
  <si>
    <t>weitere Angaben</t>
  </si>
  <si>
    <t>Teigeinlage 2</t>
  </si>
  <si>
    <t>Backen</t>
  </si>
  <si>
    <t>Programm</t>
  </si>
  <si>
    <t>Ofentemperatur</t>
  </si>
  <si>
    <t>Backzeit</t>
  </si>
  <si>
    <t>X</t>
  </si>
  <si>
    <t>Herstellung Vorteig</t>
  </si>
  <si>
    <t>Nur ganze Zeilen verschieben, dabei
Großschreibtaste (Shift) drücken</t>
  </si>
  <si>
    <t>Dekor</t>
  </si>
  <si>
    <t>Mischung</t>
  </si>
  <si>
    <t>Rundung
ab</t>
  </si>
  <si>
    <t>Erläuterung</t>
  </si>
  <si>
    <t>Gare</t>
  </si>
  <si>
    <t>Luftfeuchte</t>
  </si>
  <si>
    <t>Dauer</t>
  </si>
  <si>
    <t>Vorbereitung zum Backen</t>
  </si>
  <si>
    <t>Hinweise</t>
  </si>
  <si>
    <t>Herstellung Kochstück</t>
  </si>
  <si>
    <t>Verfahren</t>
  </si>
  <si>
    <t>Viel Erfolg wünscht</t>
  </si>
  <si>
    <t>Benutzungshinweise</t>
  </si>
  <si>
    <t>Diese Excel-Tabelle dient dazu, flexibel Rezepturen zu erfassen.</t>
  </si>
  <si>
    <t>Soweit zur Nutzung der Tabelle. Mit ein bisschen Ausprobieren, werden Sie bestimmt die Vorzüge dieser Art der Rezepturerfassung schätzen lernen.</t>
  </si>
  <si>
    <t>Damit es Ihnen möglich ist die vorgegeben Zusammenstellungen auch zu verändern, erläutern wie hier, was dabei zu beachten ist:</t>
  </si>
  <si>
    <t>Basis</t>
  </si>
  <si>
    <t>v2</t>
  </si>
  <si>
    <t>Herstellung Brötchen</t>
  </si>
  <si>
    <t>Pressengewicht</t>
  </si>
  <si>
    <t>Stranggewicht</t>
  </si>
  <si>
    <t>Ballengare</t>
  </si>
  <si>
    <t>/v2</t>
  </si>
  <si>
    <t>I</t>
  </si>
  <si>
    <t>T</t>
  </si>
  <si>
    <r>
      <rPr>
        <b/>
        <sz val="11"/>
        <color theme="6" tint="-0.499984740745262"/>
        <rFont val="Arial"/>
        <family val="2"/>
      </rPr>
      <t>Filterung:</t>
    </r>
    <r>
      <rPr>
        <sz val="11"/>
        <color indexed="8"/>
        <rFont val="Arial"/>
        <family val="2"/>
      </rPr>
      <t xml:space="preserve"> Die Tabelle zeigt nur die Zeilen an, die auch ausgefüllt sind. Dafür ist der Filter zuständig, den Sie in Zelle "J10" finden. Durch Anklicken der Schaltfläche mit dem Dreieck öffnet sich eine Liste, wo Sie auswählen können, welche Zeilen angezeigt werden sollen. Wählen Sie hier "X", werden nur Zeilen mit Inhalt angezeigt, wählen Sie alle, werden alle Zeilen angezeigt und sie können dann auch die notwendigen Veränderungen vornehmen.
Setzen Sie bitte den Filter immer auf "X" bevor Sie das Blatt ausdrucken, da sonst alle leeren Zeilen mit ausgedruckt werden.</t>
    </r>
  </si>
  <si>
    <r>
      <rPr>
        <b/>
        <sz val="11"/>
        <color theme="6" tint="-0.499984740745262"/>
        <rFont val="Arial"/>
        <family val="2"/>
      </rPr>
      <t>Eintragen von Daten:</t>
    </r>
    <r>
      <rPr>
        <sz val="11"/>
        <color indexed="8"/>
        <rFont val="Arial"/>
        <family val="2"/>
      </rPr>
      <t xml:space="preserve"> Damit die Tabelle auch die Mengen berechnen kann und die entsprechende Formatierung stimmt, werden alle Daten in den orangenen Feldern auf der rechten Seite eingetragen. Die Werte übernehmen sich dann automatisch auf den Ausdruckbereich.
Sollten Sie ausversehen in der Rezeptur einen Zellinhalt überschrieben haben, kopieren Sie einfach die Zeile von obendrüber oder untendrunter dort hin.</t>
    </r>
  </si>
  <si>
    <r>
      <rPr>
        <b/>
        <sz val="11"/>
        <color theme="6" tint="-0.499984740745262"/>
        <rFont val="Arial"/>
        <family val="2"/>
      </rPr>
      <t>Unterrezepturen:</t>
    </r>
    <r>
      <rPr>
        <sz val="11"/>
        <color theme="6" tint="-0.499984740745262"/>
        <rFont val="Arial"/>
        <family val="2"/>
      </rPr>
      <t xml:space="preserve"> </t>
    </r>
    <r>
      <rPr>
        <sz val="11"/>
        <color indexed="8"/>
        <rFont val="Arial"/>
        <family val="2"/>
      </rPr>
      <t>Um auch die Rohstoffe, die in Vorstufen enthalten sind, anzeigen zu können, gibt es eine Vorprodukt-Steuerung. Dazu geben Sie in Spalte "Q" bei den entsprechenden Rohstoffen ein "o" bzw. ein "u" ein. Bei einem Quellstück bekommt die Zeile mit der Bezeichnung "Quellstück" ein "o", die Zeilen mit den darin enthaltenen Rohstoffen ein "u".. Dies bewirkt, dass die "Unterrohstoffe" orange und eingerückt angezeigt werden und die Gesamtmengenberechnung stimmt. Weitere Unterebenen erzielen Sie mit "o2" bzw. "u2" für die zweite Unterebene, bzw. mit "o3" bzw. "u3" für die dritte Unterebene. Aus der Berechnung der Gesamtmenge werden alle Felder mit einem enthaltenen "o" ("o", "o2", "o3") herausgenommen, da die Rohstoffe der Unterebene ("u", "u2", "u3") gerechnet werden.</t>
    </r>
  </si>
  <si>
    <r>
      <rPr>
        <b/>
        <sz val="11"/>
        <color theme="6" tint="-0.499984740745262"/>
        <rFont val="Arial"/>
        <family val="2"/>
      </rPr>
      <t>Erklärungszeilen:</t>
    </r>
    <r>
      <rPr>
        <sz val="11"/>
        <color theme="6" tint="-0.499984740745262"/>
        <rFont val="Arial"/>
        <family val="2"/>
      </rPr>
      <t xml:space="preserve"> </t>
    </r>
    <r>
      <rPr>
        <sz val="11"/>
        <color indexed="8"/>
        <rFont val="Arial"/>
        <family val="2"/>
      </rPr>
      <t>Die Erklärungszeilen dienen notwendigen Erläuterungen im Rezepturablauf. Diese können Sie für die entsprechenden Stellen kopieren. Bitte beachten Sie, dass die texte dafür direkt auf dem grauen Hintergrund eingetragen werden</t>
    </r>
  </si>
  <si>
    <r>
      <rPr>
        <b/>
        <sz val="11"/>
        <color theme="6" tint="-0.499984740745262"/>
        <rFont val="Arial"/>
        <family val="2"/>
      </rPr>
      <t>Zeilen verschieben:</t>
    </r>
    <r>
      <rPr>
        <sz val="11"/>
        <color theme="6" tint="-0.499984740745262"/>
        <rFont val="Arial"/>
        <family val="2"/>
      </rPr>
      <t xml:space="preserve"> </t>
    </r>
    <r>
      <rPr>
        <sz val="11"/>
        <color indexed="8"/>
        <rFont val="Arial"/>
        <family val="2"/>
      </rPr>
      <t>Bitte verschieben Sie immer nur ganze Zeilen durch Anklicken des "Zeilenkopfes" (da wo die Zeilennummer drauf steht) und dann durch verschieben der Zeile mit gedrückter Großschreibtaste (Shift).</t>
    </r>
  </si>
  <si>
    <r>
      <rPr>
        <b/>
        <sz val="11"/>
        <color theme="6" tint="-0.499984740745262"/>
        <rFont val="Arial"/>
        <family val="2"/>
      </rPr>
      <t>Grundmenge und Multiplikator:</t>
    </r>
    <r>
      <rPr>
        <sz val="11"/>
        <color theme="6" tint="-0.499984740745262"/>
        <rFont val="Arial"/>
        <family val="2"/>
      </rPr>
      <t xml:space="preserve"> </t>
    </r>
    <r>
      <rPr>
        <sz val="11"/>
        <color indexed="8"/>
        <rFont val="Arial"/>
        <family val="2"/>
      </rPr>
      <t>Geben Sie bitte die Rezepturen immer bezogen auf Grundmengen ein (Teige auf 10kg Getreide und Massen auf Standard). Dieser Wert steht dann immer mit auf dem Rezepturausdruck, damit man eine Basis hat.
Möchten Sie eine Multiplikationsbasis setzen (z.B. 1150 g bei einer Brotsorte), geben Sie diesen Wert in der Zelle "L5" ein. Nun können Sie durch ändern der Werte in den Zellen  "E10", "F10" und "G10" die gewünschten Mültiplikatoren angeben, mit der der Grundwert vervielfältigt werden soll.</t>
    </r>
  </si>
  <si>
    <r>
      <rPr>
        <b/>
        <sz val="11"/>
        <color theme="6" tint="-0.499984740745262"/>
        <rFont val="Arial"/>
        <family val="2"/>
      </rPr>
      <t>Rundung:</t>
    </r>
    <r>
      <rPr>
        <sz val="11"/>
        <color indexed="8"/>
        <rFont val="Arial"/>
        <family val="2"/>
      </rPr>
      <t xml:space="preserve"> Damit nicht extrem krumme Zahlen zum Verwiegen angezeigt werden, können Sie auf 2 Nachkommastellen runden lassen (die dritte wird dann als "0" angezeigt". Dazu geben Sie im Feld "Rundung ab" ("O3") einen Wert ein, ab welcher basismenge zu runden ist. Bei Rezepturen auf 10kg Mehl könnte das "1kg" sein, da es nicht viel Ausmacht, ob man von diesem Mehl dann 3g mehr oder 5 g weniger verwiegt. In der Basis ist der Rundungsfaktor auf 10kg eingestellt, dmait eigentlich nichts gerundet wird.</t>
    </r>
  </si>
  <si>
    <t>Ihr Clean-Ingredients-Team</t>
  </si>
  <si>
    <t>Anmerkungen zu Rohstoffen</t>
  </si>
  <si>
    <t>v1.0</t>
  </si>
  <si>
    <t>Variationen</t>
  </si>
  <si>
    <t>Speiseöl</t>
  </si>
  <si>
    <t>Schmand 24% Fett</t>
  </si>
  <si>
    <t>Zucker</t>
  </si>
  <si>
    <t>Vollei</t>
  </si>
  <si>
    <t>Wasser</t>
  </si>
  <si>
    <t>Vormischung Rührkuchen</t>
  </si>
  <si>
    <t>Salz</t>
  </si>
  <si>
    <t>original Vanille 1:9</t>
  </si>
  <si>
    <t>Dinkelmehl Type 630</t>
  </si>
  <si>
    <t>psyllium plus</t>
  </si>
  <si>
    <t>o</t>
  </si>
  <si>
    <t>u</t>
  </si>
  <si>
    <t>Bourbonvanille-Extrakt</t>
  </si>
  <si>
    <t>Dinkelextrudat</t>
  </si>
  <si>
    <t>Flohsamenschalen-Präparat</t>
  </si>
  <si>
    <t>210°C oben - 165°C unten</t>
  </si>
  <si>
    <t>ca. 40 Minuten</t>
  </si>
  <si>
    <t>Rührmasse nach Wunsch belegen</t>
  </si>
  <si>
    <t>Dinkel-Crisp 630</t>
  </si>
  <si>
    <t>Vollmilchpulver</t>
  </si>
  <si>
    <t>Kochstärke / Maisstärke</t>
  </si>
  <si>
    <t>Obere Zutaten verrühren, dann Mehl und Vormischung hinzugeben und einfach glatt rühren (nicht länger). Da die Masse gut nachquellt 3 Minuten im Kessel stehen lassen, dann gewünschte Menge pro Blech einfüllen und belegen.
Masse ist fließfähig und gut tragfähig (TK-Früchte) sowie frosterfest (auch gebacken!) 
Geeignet für Blechkuchen aller Art, Masse pro 60/20-Blech 1,400 - 1,600kg.
Tragfähigkeit durch Menge an Extrudat (Crisp) und Flüssigkeitsmenge anpassen.</t>
  </si>
  <si>
    <t>Dinkel-Rührmasse</t>
  </si>
  <si>
    <t>mit Vormischung</t>
  </si>
  <si>
    <t>Backpulver (hochwertig)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</si>
</sst>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164" formatCode="0.000&quot; kg&quot;"/>
    <numFmt numFmtId="165" formatCode="0.000&quot; kg &quot;"/>
    <numFmt numFmtId="166" formatCode="0.000&quot; g&quot;"/>
    <numFmt numFmtId="167" formatCode="0.000"/>
    <numFmt numFmtId="168" formatCode="0.0000"/>
    <numFmt numFmtId="169" formatCode="&quot;Multiplikator &quot;0.000&quot; kg&quot;"/>
    <numFmt numFmtId="170" formatCode="0.0##&quot; x&quot;"/>
    <numFmt numFmtId="171" formatCode="d/m/yy\ \ \ h:mm;@"/>
  </numFmts>
  <fonts count="52" x14ac:knownFonts="1">
    <font>
      <sz val="10"/>
      <name val="Arial"/>
    </font>
    <font>
      <sz val="10"/>
      <name val="Arial"/>
      <family val="2"/>
    </font>
    <font>
      <sz val="12"/>
      <color indexed="9"/>
      <name val="Calibri"/>
      <family val="2"/>
    </font>
    <font>
      <b/>
      <sz val="12"/>
      <color indexed="63"/>
      <name val="Calibri"/>
      <family val="2"/>
    </font>
    <font>
      <b/>
      <sz val="12"/>
      <color indexed="52"/>
      <name val="Calibri"/>
      <family val="2"/>
    </font>
    <font>
      <sz val="12"/>
      <color indexed="62"/>
      <name val="Calibri"/>
      <family val="2"/>
    </font>
    <font>
      <b/>
      <sz val="12"/>
      <color indexed="8"/>
      <name val="Calibri"/>
      <family val="2"/>
    </font>
    <font>
      <i/>
      <sz val="12"/>
      <color indexed="23"/>
      <name val="Calibri"/>
      <family val="2"/>
    </font>
    <font>
      <sz val="12"/>
      <color indexed="17"/>
      <name val="Calibri"/>
      <family val="2"/>
    </font>
    <font>
      <sz val="12"/>
      <color indexed="60"/>
      <name val="Calibri"/>
      <family val="2"/>
    </font>
    <font>
      <sz val="12"/>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2"/>
      <color indexed="52"/>
      <name val="Calibri"/>
      <family val="2"/>
    </font>
    <font>
      <sz val="12"/>
      <color indexed="10"/>
      <name val="Calibri"/>
      <family val="2"/>
    </font>
    <font>
      <b/>
      <sz val="12"/>
      <color indexed="9"/>
      <name val="Calibri"/>
      <family val="2"/>
    </font>
    <font>
      <b/>
      <sz val="9"/>
      <color indexed="81"/>
      <name val="Tahoma"/>
      <family val="2"/>
    </font>
    <font>
      <sz val="9"/>
      <color indexed="81"/>
      <name val="Tahoma"/>
      <family val="2"/>
    </font>
    <font>
      <sz val="10"/>
      <name val="Arial"/>
      <family val="2"/>
    </font>
    <font>
      <sz val="11"/>
      <color indexed="8"/>
      <name val="Calibri"/>
      <family val="2"/>
    </font>
    <font>
      <sz val="8"/>
      <name val="Calibri"/>
      <family val="2"/>
    </font>
    <font>
      <sz val="11"/>
      <color indexed="8"/>
      <name val="Arial"/>
      <family val="2"/>
    </font>
    <font>
      <sz val="8"/>
      <color indexed="8"/>
      <name val="Arial"/>
      <family val="2"/>
    </font>
    <font>
      <b/>
      <sz val="11"/>
      <color indexed="53"/>
      <name val="Arial"/>
      <family val="2"/>
    </font>
    <font>
      <sz val="12"/>
      <color indexed="8"/>
      <name val="Forte"/>
      <family val="4"/>
    </font>
    <font>
      <b/>
      <sz val="11"/>
      <color theme="6" tint="-0.499984740745262"/>
      <name val="Arial"/>
      <family val="2"/>
    </font>
    <font>
      <sz val="11"/>
      <color theme="6" tint="-0.499984740745262"/>
      <name val="Arial"/>
      <family val="2"/>
    </font>
    <font>
      <b/>
      <sz val="16"/>
      <color rgb="FF002060"/>
      <name val="Arial"/>
      <family val="2"/>
    </font>
    <font>
      <sz val="10"/>
      <name val="Lato"/>
      <family val="2"/>
    </font>
    <font>
      <b/>
      <sz val="22"/>
      <color indexed="61"/>
      <name val="Lato"/>
      <family val="2"/>
    </font>
    <font>
      <sz val="10"/>
      <color indexed="10"/>
      <name val="Lato"/>
      <family val="2"/>
    </font>
    <font>
      <sz val="10"/>
      <color indexed="57"/>
      <name val="Lato"/>
      <family val="2"/>
    </font>
    <font>
      <sz val="14"/>
      <name val="Lato"/>
      <family val="2"/>
    </font>
    <font>
      <b/>
      <sz val="16"/>
      <name val="Lato"/>
      <family val="2"/>
    </font>
    <font>
      <b/>
      <sz val="12"/>
      <name val="Lato"/>
      <family val="2"/>
    </font>
    <font>
      <b/>
      <sz val="10"/>
      <name val="Lato"/>
      <family val="2"/>
    </font>
    <font>
      <b/>
      <sz val="18"/>
      <name val="Lato"/>
      <family val="2"/>
    </font>
    <font>
      <sz val="12"/>
      <color indexed="53"/>
      <name val="Lato"/>
      <family val="2"/>
    </font>
    <font>
      <sz val="3"/>
      <color indexed="9"/>
      <name val="Lato"/>
      <family val="2"/>
    </font>
    <font>
      <sz val="10"/>
      <color indexed="18"/>
      <name val="Lato"/>
      <family val="2"/>
    </font>
    <font>
      <b/>
      <sz val="14"/>
      <name val="Lato"/>
      <family val="2"/>
    </font>
    <font>
      <sz val="8"/>
      <name val="Lato"/>
      <family val="2"/>
    </font>
    <font>
      <b/>
      <sz val="10"/>
      <color indexed="42"/>
      <name val="Lato"/>
      <family val="2"/>
    </font>
    <font>
      <sz val="11"/>
      <name val="Lato"/>
      <family val="2"/>
    </font>
    <font>
      <b/>
      <sz val="10"/>
      <color indexed="18"/>
      <name val="Lato"/>
      <family val="2"/>
    </font>
    <font>
      <b/>
      <sz val="11"/>
      <name val="Lato"/>
      <family val="2"/>
    </font>
    <font>
      <sz val="10"/>
      <color indexed="42"/>
      <name val="Lato"/>
      <family val="2"/>
    </font>
    <font>
      <b/>
      <sz val="14"/>
      <color theme="6" tint="-0.249977111117893"/>
      <name val="Lato"/>
      <family val="2"/>
    </font>
    <font>
      <b/>
      <sz val="22"/>
      <color theme="6" tint="-0.249977111117893"/>
      <name val="Lato"/>
      <family val="2"/>
    </font>
    <font>
      <sz val="14"/>
      <name val="Arial"/>
      <family val="2"/>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2"/>
        <bgColor indexed="64"/>
      </patternFill>
    </fill>
    <fill>
      <patternFill patternType="solid">
        <fgColor indexed="56"/>
        <bgColor indexed="64"/>
      </patternFill>
    </fill>
    <fill>
      <patternFill patternType="solid">
        <fgColor indexed="18"/>
        <bgColor indexed="64"/>
      </patternFill>
    </fill>
    <fill>
      <patternFill patternType="darkGray">
        <fgColor indexed="9"/>
        <bgColor indexed="22"/>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6" tint="0.59999389629810485"/>
        <bgColor indexed="64"/>
      </patternFill>
    </fill>
    <fill>
      <patternFill patternType="solid">
        <fgColor rgb="FF81A042"/>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6">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11" borderId="1" applyNumberFormat="0" applyAlignment="0" applyProtection="0"/>
    <xf numFmtId="0" fontId="4" fillId="11" borderId="2" applyNumberFormat="0" applyAlignment="0" applyProtection="0"/>
    <xf numFmtId="0" fontId="5" fillId="4"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44" fontId="20" fillId="0" borderId="0" applyFont="0" applyFill="0" applyBorder="0" applyAlignment="0" applyProtection="0"/>
    <xf numFmtId="0" fontId="8" fillId="3" borderId="0" applyNumberFormat="0" applyBorder="0" applyAlignment="0" applyProtection="0"/>
    <xf numFmtId="0" fontId="9" fillId="12" borderId="0" applyNumberFormat="0" applyBorder="0" applyAlignment="0" applyProtection="0"/>
    <xf numFmtId="0" fontId="1" fillId="13" borderId="4" applyNumberFormat="0" applyFont="0" applyAlignment="0" applyProtection="0"/>
    <xf numFmtId="0" fontId="10" fillId="2" borderId="0" applyNumberFormat="0" applyBorder="0" applyAlignment="0" applyProtection="0"/>
    <xf numFmtId="0" fontId="21" fillId="0" borderId="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14" borderId="9" applyNumberFormat="0" applyAlignment="0" applyProtection="0"/>
  </cellStyleXfs>
  <cellXfs count="105">
    <xf numFmtId="0" fontId="0" fillId="0" borderId="0" xfId="0"/>
    <xf numFmtId="0" fontId="23" fillId="0" borderId="0" xfId="17" applyFont="1"/>
    <xf numFmtId="0" fontId="24" fillId="0" borderId="0" xfId="17" applyFont="1" applyAlignment="1">
      <alignment horizontal="left" indent="13"/>
    </xf>
    <xf numFmtId="0" fontId="23" fillId="0" borderId="0" xfId="17" applyFont="1" applyAlignment="1">
      <alignment vertical="top" wrapText="1"/>
    </xf>
    <xf numFmtId="0" fontId="25" fillId="0" borderId="0" xfId="17" applyFont="1" applyAlignment="1">
      <alignment vertical="top" wrapText="1"/>
    </xf>
    <xf numFmtId="0" fontId="26" fillId="0" borderId="0" xfId="17" applyFont="1" applyAlignment="1">
      <alignment horizontal="left" indent="2"/>
    </xf>
    <xf numFmtId="0" fontId="27" fillId="0" borderId="0" xfId="17" applyFont="1" applyAlignment="1">
      <alignment vertical="top"/>
    </xf>
    <xf numFmtId="0" fontId="29" fillId="0" borderId="0" xfId="17" applyFont="1"/>
    <xf numFmtId="0" fontId="30" fillId="20" borderId="0" xfId="0" applyFont="1" applyFill="1"/>
    <xf numFmtId="0" fontId="30" fillId="15" borderId="0" xfId="0" applyFont="1" applyFill="1"/>
    <xf numFmtId="0" fontId="31" fillId="20" borderId="0" xfId="0" applyFont="1" applyFill="1" applyBorder="1" applyAlignment="1" applyProtection="1">
      <alignment vertical="center"/>
      <protection locked="0"/>
    </xf>
    <xf numFmtId="164" fontId="30" fillId="23" borderId="20" xfId="0" applyNumberFormat="1" applyFont="1" applyFill="1" applyBorder="1" applyAlignment="1">
      <alignment horizontal="center" vertical="center"/>
    </xf>
    <xf numFmtId="0" fontId="33" fillId="20" borderId="0" xfId="0" applyFont="1" applyFill="1" applyAlignment="1">
      <alignment wrapText="1"/>
    </xf>
    <xf numFmtId="0" fontId="30" fillId="20" borderId="0" xfId="0" applyFont="1" applyFill="1" applyBorder="1"/>
    <xf numFmtId="164" fontId="35" fillId="21" borderId="20" xfId="0" applyNumberFormat="1" applyFont="1" applyFill="1" applyBorder="1" applyAlignment="1" applyProtection="1">
      <alignment horizontal="center" vertical="center"/>
      <protection locked="0"/>
    </xf>
    <xf numFmtId="0" fontId="30" fillId="0" borderId="0" xfId="0" applyFont="1" applyFill="1"/>
    <xf numFmtId="0" fontId="30" fillId="24" borderId="0" xfId="0" applyFont="1" applyFill="1"/>
    <xf numFmtId="0" fontId="30" fillId="15" borderId="0" xfId="0" applyFont="1" applyFill="1" applyBorder="1"/>
    <xf numFmtId="0" fontId="30" fillId="0" borderId="10" xfId="0" applyFont="1" applyBorder="1"/>
    <xf numFmtId="0" fontId="30" fillId="0" borderId="11" xfId="0" applyFont="1" applyBorder="1"/>
    <xf numFmtId="0" fontId="30" fillId="0" borderId="0" xfId="0" applyFont="1"/>
    <xf numFmtId="169" fontId="37" fillId="20" borderId="0" xfId="0" applyNumberFormat="1" applyFont="1" applyFill="1" applyAlignment="1">
      <alignment horizontal="right" indent="2"/>
    </xf>
    <xf numFmtId="0" fontId="37" fillId="20" borderId="0" xfId="0" applyFont="1" applyFill="1"/>
    <xf numFmtId="0" fontId="30" fillId="20" borderId="19" xfId="0" applyFont="1" applyFill="1" applyBorder="1"/>
    <xf numFmtId="170" fontId="38" fillId="0" borderId="21" xfId="0" applyNumberFormat="1" applyFont="1" applyBorder="1" applyAlignment="1">
      <alignment horizontal="center" vertical="center"/>
    </xf>
    <xf numFmtId="170" fontId="38" fillId="0" borderId="22" xfId="0" applyNumberFormat="1" applyFont="1" applyBorder="1" applyAlignment="1">
      <alignment horizontal="center" vertical="center"/>
    </xf>
    <xf numFmtId="170" fontId="38" fillId="0" borderId="23" xfId="0" applyNumberFormat="1" applyFont="1" applyBorder="1" applyAlignment="1">
      <alignment horizontal="center" vertical="center"/>
    </xf>
    <xf numFmtId="0" fontId="39" fillId="15" borderId="0" xfId="0" applyFont="1" applyFill="1" applyBorder="1"/>
    <xf numFmtId="0" fontId="30" fillId="0" borderId="14" xfId="0" applyFont="1" applyBorder="1"/>
    <xf numFmtId="0" fontId="30" fillId="0" borderId="16" xfId="0" applyFont="1" applyBorder="1"/>
    <xf numFmtId="0" fontId="30" fillId="0" borderId="15" xfId="0" applyFont="1" applyBorder="1"/>
    <xf numFmtId="0" fontId="40" fillId="15" borderId="0" xfId="0" applyFont="1" applyFill="1" applyBorder="1"/>
    <xf numFmtId="0" fontId="41" fillId="18" borderId="0" xfId="0" applyFont="1" applyFill="1" applyBorder="1"/>
    <xf numFmtId="0" fontId="30" fillId="17" borderId="0" xfId="0" applyFont="1" applyFill="1" applyBorder="1"/>
    <xf numFmtId="0" fontId="30" fillId="0" borderId="0" xfId="0" applyFont="1" applyAlignment="1">
      <alignment vertical="center"/>
    </xf>
    <xf numFmtId="164" fontId="42" fillId="15" borderId="14" xfId="0" applyNumberFormat="1" applyFont="1" applyFill="1" applyBorder="1" applyAlignment="1">
      <alignment horizontal="left" vertical="center"/>
    </xf>
    <xf numFmtId="167" fontId="43" fillId="15" borderId="26" xfId="0" applyNumberFormat="1" applyFont="1" applyFill="1" applyBorder="1" applyAlignment="1">
      <alignment horizontal="right" vertical="center"/>
    </xf>
    <xf numFmtId="167" fontId="43" fillId="15" borderId="25" xfId="0" applyNumberFormat="1" applyFont="1" applyFill="1" applyBorder="1" applyAlignment="1">
      <alignment horizontal="right" vertical="center"/>
    </xf>
    <xf numFmtId="167" fontId="42" fillId="15" borderId="20" xfId="0" applyNumberFormat="1" applyFont="1" applyFill="1" applyBorder="1" applyAlignment="1">
      <alignment horizontal="right" vertical="center"/>
    </xf>
    <xf numFmtId="0" fontId="30" fillId="15" borderId="0" xfId="0" applyFont="1" applyFill="1" applyBorder="1" applyAlignment="1">
      <alignment vertical="center"/>
    </xf>
    <xf numFmtId="0" fontId="44" fillId="15" borderId="0" xfId="0" applyFont="1" applyFill="1" applyBorder="1" applyAlignment="1">
      <alignment horizontal="center" vertical="center"/>
    </xf>
    <xf numFmtId="0" fontId="41" fillId="18" borderId="0" xfId="0" applyFont="1" applyFill="1" applyBorder="1" applyAlignment="1">
      <alignment vertical="center"/>
    </xf>
    <xf numFmtId="164" fontId="45" fillId="21" borderId="20" xfId="0" applyNumberFormat="1" applyFont="1" applyFill="1" applyBorder="1" applyAlignment="1" applyProtection="1">
      <alignment horizontal="left" vertical="center"/>
      <protection locked="0"/>
    </xf>
    <xf numFmtId="167" fontId="45" fillId="21" borderId="20" xfId="0" applyNumberFormat="1" applyFont="1" applyFill="1" applyBorder="1" applyAlignment="1" applyProtection="1">
      <alignment horizontal="right" vertical="center"/>
      <protection locked="0"/>
    </xf>
    <xf numFmtId="164" fontId="45" fillId="22" borderId="24" xfId="0" applyNumberFormat="1" applyFont="1" applyFill="1" applyBorder="1" applyAlignment="1" applyProtection="1">
      <alignment horizontal="right" vertical="center"/>
      <protection locked="0"/>
    </xf>
    <xf numFmtId="0" fontId="30" fillId="21" borderId="20" xfId="0" applyFont="1" applyFill="1" applyBorder="1" applyAlignment="1" applyProtection="1">
      <alignment horizontal="center" vertical="center"/>
      <protection locked="0"/>
    </xf>
    <xf numFmtId="0" fontId="30" fillId="15" borderId="0" xfId="0" applyFont="1" applyFill="1" applyAlignment="1">
      <alignment vertical="center"/>
    </xf>
    <xf numFmtId="166" fontId="30" fillId="15" borderId="0" xfId="0" applyNumberFormat="1" applyFont="1" applyFill="1" applyAlignment="1">
      <alignment vertical="center"/>
    </xf>
    <xf numFmtId="0" fontId="46" fillId="18" borderId="0" xfId="0" applyFont="1" applyFill="1" applyBorder="1" applyAlignment="1">
      <alignment horizontal="center" vertical="center"/>
    </xf>
    <xf numFmtId="164" fontId="45" fillId="0" borderId="12" xfId="0" applyNumberFormat="1" applyFont="1" applyBorder="1" applyAlignment="1">
      <alignment horizontal="left" vertical="top" wrapText="1"/>
    </xf>
    <xf numFmtId="165" fontId="47" fillId="0" borderId="12" xfId="0" applyNumberFormat="1" applyFont="1" applyBorder="1" applyAlignment="1">
      <alignment horizontal="right" vertical="top" wrapText="1"/>
    </xf>
    <xf numFmtId="165" fontId="47" fillId="0" borderId="17" xfId="0" applyNumberFormat="1" applyFont="1" applyBorder="1" applyAlignment="1">
      <alignment horizontal="right" vertical="top" wrapText="1"/>
    </xf>
    <xf numFmtId="165" fontId="45" fillId="0" borderId="12" xfId="0" applyNumberFormat="1" applyFont="1" applyBorder="1" applyAlignment="1">
      <alignment horizontal="right" vertical="top" wrapText="1"/>
    </xf>
    <xf numFmtId="165" fontId="45" fillId="0" borderId="17" xfId="0" applyNumberFormat="1" applyFont="1" applyBorder="1" applyAlignment="1">
      <alignment horizontal="right" vertical="top" wrapText="1"/>
    </xf>
    <xf numFmtId="165" fontId="45" fillId="0" borderId="13" xfId="0" applyNumberFormat="1" applyFont="1" applyBorder="1" applyAlignment="1">
      <alignment horizontal="right" vertical="top" wrapText="1"/>
    </xf>
    <xf numFmtId="0" fontId="44" fillId="15" borderId="0" xfId="0" applyFont="1" applyFill="1" applyBorder="1" applyAlignment="1">
      <alignment horizontal="center"/>
    </xf>
    <xf numFmtId="0" fontId="30" fillId="18" borderId="0" xfId="0" applyFont="1" applyFill="1" applyBorder="1"/>
    <xf numFmtId="171" fontId="36" fillId="20" borderId="0" xfId="0" applyNumberFormat="1" applyFont="1" applyFill="1" applyAlignment="1">
      <alignment horizontal="left" vertical="center" wrapText="1" indent="1"/>
    </xf>
    <xf numFmtId="167" fontId="43" fillId="20" borderId="0" xfId="0" applyNumberFormat="1" applyFont="1" applyFill="1" applyAlignment="1">
      <alignment horizontal="right" wrapText="1"/>
    </xf>
    <xf numFmtId="165" fontId="47" fillId="20" borderId="19" xfId="0" applyNumberFormat="1" applyFont="1" applyFill="1" applyBorder="1" applyAlignment="1">
      <alignment horizontal="right" wrapText="1"/>
    </xf>
    <xf numFmtId="167" fontId="37" fillId="0" borderId="18" xfId="0" applyNumberFormat="1" applyFont="1" applyBorder="1" applyAlignment="1">
      <alignment horizontal="right" wrapText="1"/>
    </xf>
    <xf numFmtId="0" fontId="37" fillId="15" borderId="0" xfId="0" applyFont="1" applyFill="1" applyBorder="1" applyAlignment="1">
      <alignment horizontal="center"/>
    </xf>
    <xf numFmtId="0" fontId="37" fillId="16" borderId="0" xfId="0" applyFont="1" applyFill="1" applyBorder="1" applyAlignment="1">
      <alignment horizontal="center" vertical="center"/>
    </xf>
    <xf numFmtId="166" fontId="30" fillId="15" borderId="0" xfId="0" applyNumberFormat="1" applyFont="1" applyFill="1"/>
    <xf numFmtId="164" fontId="45" fillId="20" borderId="0" xfId="0" applyNumberFormat="1" applyFont="1" applyFill="1" applyAlignment="1">
      <alignment horizontal="left" vertical="top" wrapText="1"/>
    </xf>
    <xf numFmtId="165" fontId="47" fillId="20" borderId="0" xfId="0" applyNumberFormat="1" applyFont="1" applyFill="1" applyAlignment="1">
      <alignment horizontal="right" vertical="top" wrapText="1"/>
    </xf>
    <xf numFmtId="168" fontId="45" fillId="0" borderId="0" xfId="0" applyNumberFormat="1" applyFont="1" applyAlignment="1">
      <alignment horizontal="right" vertical="top" wrapText="1"/>
    </xf>
    <xf numFmtId="165" fontId="45" fillId="20" borderId="0" xfId="0" applyNumberFormat="1" applyFont="1" applyFill="1" applyAlignment="1">
      <alignment horizontal="right" vertical="top" wrapText="1"/>
    </xf>
    <xf numFmtId="0" fontId="45" fillId="20" borderId="0" xfId="0" applyFont="1" applyFill="1" applyBorder="1" applyAlignment="1">
      <alignment horizontal="left" vertical="top" wrapText="1"/>
    </xf>
    <xf numFmtId="0" fontId="48" fillId="15" borderId="0" xfId="0" applyFont="1" applyFill="1" applyBorder="1"/>
    <xf numFmtId="0" fontId="36" fillId="20" borderId="0" xfId="0" applyFont="1" applyFill="1"/>
    <xf numFmtId="0" fontId="36" fillId="20" borderId="0" xfId="0" applyFont="1" applyFill="1" applyAlignment="1">
      <alignment vertical="top"/>
    </xf>
    <xf numFmtId="0" fontId="36" fillId="15" borderId="0" xfId="0" applyFont="1" applyFill="1"/>
    <xf numFmtId="0" fontId="44" fillId="20" borderId="0" xfId="0" applyFont="1" applyFill="1" applyBorder="1" applyAlignment="1">
      <alignment horizontal="center"/>
    </xf>
    <xf numFmtId="0" fontId="42" fillId="20" borderId="0" xfId="0" applyFont="1" applyFill="1" applyBorder="1"/>
    <xf numFmtId="0" fontId="49" fillId="20" borderId="14" xfId="0" applyFont="1" applyFill="1" applyBorder="1"/>
    <xf numFmtId="0" fontId="42" fillId="20" borderId="14" xfId="0" applyFont="1" applyFill="1" applyBorder="1"/>
    <xf numFmtId="0" fontId="42" fillId="20" borderId="0" xfId="0" applyFont="1" applyFill="1"/>
    <xf numFmtId="0" fontId="42" fillId="15" borderId="0" xfId="0" applyFont="1" applyFill="1"/>
    <xf numFmtId="0" fontId="49" fillId="20" borderId="0" xfId="0" applyFont="1" applyFill="1" applyBorder="1" applyAlignment="1">
      <alignment vertical="top"/>
    </xf>
    <xf numFmtId="0" fontId="42" fillId="20" borderId="14" xfId="0" applyFont="1" applyFill="1" applyBorder="1" applyAlignment="1">
      <alignment vertical="top"/>
    </xf>
    <xf numFmtId="0" fontId="42" fillId="20" borderId="0" xfId="0" applyFont="1" applyFill="1" applyBorder="1" applyAlignment="1">
      <alignment vertical="top"/>
    </xf>
    <xf numFmtId="0" fontId="42" fillId="20" borderId="0" xfId="0" applyFont="1" applyFill="1" applyBorder="1" applyAlignment="1">
      <alignment horizontal="left" vertical="top"/>
    </xf>
    <xf numFmtId="0" fontId="42" fillId="20" borderId="19" xfId="0" applyFont="1" applyFill="1" applyBorder="1" applyAlignment="1">
      <alignment vertical="top"/>
    </xf>
    <xf numFmtId="0" fontId="42" fillId="20" borderId="0" xfId="0" applyFont="1" applyFill="1" applyBorder="1" applyAlignment="1">
      <alignment horizontal="left" vertical="top" wrapText="1"/>
    </xf>
    <xf numFmtId="0" fontId="51" fillId="0" borderId="20" xfId="0" applyFont="1" applyFill="1" applyBorder="1" applyAlignment="1">
      <alignment horizontal="right"/>
    </xf>
    <xf numFmtId="167" fontId="42" fillId="0" borderId="20" xfId="0" applyNumberFormat="1" applyFont="1" applyFill="1" applyBorder="1" applyAlignment="1">
      <alignment horizontal="right" vertical="center"/>
    </xf>
    <xf numFmtId="0" fontId="31" fillId="20" borderId="0" xfId="0" applyFont="1" applyFill="1" applyBorder="1" applyAlignment="1" applyProtection="1">
      <alignment horizontal="center" vertical="center"/>
      <protection locked="0"/>
    </xf>
    <xf numFmtId="0" fontId="34" fillId="0" borderId="27" xfId="0" applyFont="1" applyFill="1" applyBorder="1" applyAlignment="1">
      <alignment horizontal="center" vertical="center" shrinkToFit="1"/>
    </xf>
    <xf numFmtId="0" fontId="34" fillId="0" borderId="26" xfId="0" applyFont="1" applyFill="1" applyBorder="1" applyAlignment="1">
      <alignment horizontal="center" vertical="center" shrinkToFit="1"/>
    </xf>
    <xf numFmtId="0" fontId="34" fillId="0" borderId="25" xfId="0" applyFont="1" applyFill="1" applyBorder="1" applyAlignment="1">
      <alignment horizontal="center" vertical="center" shrinkToFit="1"/>
    </xf>
    <xf numFmtId="0" fontId="42" fillId="0" borderId="20" xfId="0" applyFont="1" applyFill="1" applyBorder="1" applyAlignment="1">
      <alignment horizontal="left" vertical="top" wrapText="1"/>
    </xf>
    <xf numFmtId="0" fontId="42" fillId="0" borderId="27" xfId="0" quotePrefix="1" applyFont="1" applyFill="1" applyBorder="1" applyAlignment="1">
      <alignment horizontal="left" vertical="top" wrapText="1"/>
    </xf>
    <xf numFmtId="0" fontId="42" fillId="0" borderId="26" xfId="0" applyFont="1" applyFill="1" applyBorder="1" applyAlignment="1">
      <alignment horizontal="left" vertical="top" wrapText="1"/>
    </xf>
    <xf numFmtId="0" fontId="42" fillId="0" borderId="25" xfId="0" applyFont="1" applyFill="1" applyBorder="1" applyAlignment="1">
      <alignment horizontal="left" vertical="top" wrapText="1"/>
    </xf>
    <xf numFmtId="0" fontId="50" fillId="0" borderId="27" xfId="0" applyFont="1" applyFill="1" applyBorder="1" applyAlignment="1" applyProtection="1">
      <alignment horizontal="center" vertical="center" shrinkToFit="1"/>
      <protection locked="0"/>
    </xf>
    <xf numFmtId="0" fontId="50" fillId="0" borderId="26" xfId="0" applyFont="1" applyFill="1" applyBorder="1" applyAlignment="1" applyProtection="1">
      <alignment horizontal="center" vertical="center" shrinkToFit="1"/>
      <protection locked="0"/>
    </xf>
    <xf numFmtId="0" fontId="50" fillId="0" borderId="25" xfId="0" applyFont="1" applyFill="1" applyBorder="1" applyAlignment="1" applyProtection="1">
      <alignment horizontal="center" vertical="center" shrinkToFit="1"/>
      <protection locked="0"/>
    </xf>
    <xf numFmtId="0" fontId="36" fillId="15" borderId="0" xfId="0" applyFont="1" applyFill="1" applyAlignment="1">
      <alignment horizontal="center" vertical="center"/>
    </xf>
    <xf numFmtId="0" fontId="42" fillId="0" borderId="27" xfId="0" applyFont="1" applyFill="1" applyBorder="1" applyAlignment="1">
      <alignment horizontal="left" vertical="top" wrapText="1"/>
    </xf>
    <xf numFmtId="0" fontId="30" fillId="20" borderId="0" xfId="0" applyFont="1" applyFill="1" applyBorder="1" applyAlignment="1">
      <alignment horizontal="center" vertical="center" wrapText="1"/>
    </xf>
    <xf numFmtId="0" fontId="30" fillId="15" borderId="0" xfId="0" applyFont="1" applyFill="1" applyBorder="1" applyAlignment="1">
      <alignment horizontal="center" vertical="center" wrapText="1"/>
    </xf>
    <xf numFmtId="164" fontId="42" fillId="19" borderId="26" xfId="0" applyNumberFormat="1" applyFont="1" applyFill="1" applyBorder="1" applyAlignment="1">
      <alignment vertical="top" wrapText="1"/>
    </xf>
    <xf numFmtId="164" fontId="42" fillId="19" borderId="25" xfId="0" applyNumberFormat="1" applyFont="1" applyFill="1" applyBorder="1" applyAlignment="1">
      <alignment vertical="top" wrapText="1"/>
    </xf>
    <xf numFmtId="0" fontId="32" fillId="20" borderId="0" xfId="0" applyFont="1" applyFill="1" applyAlignment="1">
      <alignment horizontal="left"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Euro" xfId="12"/>
    <cellStyle name="Gut" xfId="13" builtinId="26" customBuiltin="1"/>
    <cellStyle name="Neutral" xfId="14" builtinId="28" customBuiltin="1"/>
    <cellStyle name="Notiz" xfId="15" builtinId="10" customBuiltin="1"/>
    <cellStyle name="Schlecht" xfId="16" builtinId="27" customBuiltin="1"/>
    <cellStyle name="Standard" xfId="0" builtinId="0"/>
    <cellStyle name="Standard_Kontrolllisten" xfId="17"/>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9">
    <dxf>
      <font>
        <color theme="3" tint="0.59996337778862885"/>
      </font>
    </dxf>
    <dxf>
      <font>
        <color theme="3" tint="0.39994506668294322"/>
      </font>
    </dxf>
    <dxf>
      <font>
        <color theme="3" tint="-0.24994659260841701"/>
      </font>
    </dxf>
    <dxf>
      <font>
        <condense val="0"/>
        <extend val="0"/>
        <color indexed="9"/>
      </font>
      <fill>
        <patternFill>
          <bgColor indexed="9"/>
        </patternFill>
      </fill>
      <border>
        <left/>
        <right/>
        <top/>
        <bottom/>
      </border>
    </dxf>
    <dxf>
      <font>
        <condense val="0"/>
        <extend val="0"/>
        <color indexed="9"/>
      </font>
    </dxf>
    <dxf>
      <font>
        <b val="0"/>
        <condense val="0"/>
        <extend val="0"/>
        <color indexed="9"/>
      </font>
      <fill>
        <patternFill patternType="solid">
          <fgColor indexed="26"/>
          <bgColor indexed="9"/>
        </patternFill>
      </fill>
      <border>
        <left/>
        <right/>
        <top/>
        <bottom/>
      </border>
    </dxf>
    <dxf>
      <font>
        <condense val="0"/>
        <extend val="0"/>
        <color indexed="9"/>
      </font>
      <fill>
        <patternFill>
          <bgColor indexed="9"/>
        </patternFill>
      </fill>
      <border>
        <left/>
        <right/>
        <top/>
        <bottom/>
      </border>
    </dxf>
    <dxf>
      <font>
        <condense val="0"/>
        <extend val="0"/>
        <color indexed="53"/>
      </font>
    </dxf>
    <dxf>
      <font>
        <condense val="0"/>
        <extend val="0"/>
        <color indexed="12"/>
      </font>
    </dxf>
  </dxfs>
  <tableStyles count="0" defaultTableStyle="TableStyleMedium9" defaultPivotStyle="PivotStyleLight16"/>
  <colors>
    <mruColors>
      <color rgb="FF81A0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lean-ingrdient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lean-ingredients.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3959564</xdr:colOff>
      <xdr:row>0</xdr:row>
      <xdr:rowOff>85726</xdr:rowOff>
    </xdr:from>
    <xdr:to>
      <xdr:col>2</xdr:col>
      <xdr:colOff>171449</xdr:colOff>
      <xdr:row>4</xdr:row>
      <xdr:rowOff>9526</xdr:rowOff>
    </xdr:to>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6739" y="85726"/>
          <a:ext cx="1831635"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690565</xdr:colOff>
      <xdr:row>2</xdr:row>
      <xdr:rowOff>11907</xdr:rowOff>
    </xdr:from>
    <xdr:to>
      <xdr:col>1</xdr:col>
      <xdr:colOff>2522200</xdr:colOff>
      <xdr:row>4</xdr:row>
      <xdr:rowOff>295276</xdr:rowOff>
    </xdr:to>
    <xdr:pic>
      <xdr:nvPicPr>
        <xdr:cNvPr id="4" name="Grafik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8190" y="190501"/>
          <a:ext cx="1831635"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B55"/>
  <sheetViews>
    <sheetView showGridLines="0" workbookViewId="0"/>
  </sheetViews>
  <sheetFormatPr baseColWidth="10" defaultColWidth="11" defaultRowHeight="14.25" zeroHeight="1" x14ac:dyDescent="0.2"/>
  <cols>
    <col min="1" max="1" width="3.85546875" style="1" customWidth="1"/>
    <col min="2" max="2" width="84.28515625" style="1" customWidth="1"/>
    <col min="3" max="16384" width="11" style="1"/>
  </cols>
  <sheetData>
    <row r="1" spans="2:2" x14ac:dyDescent="0.2"/>
    <row r="2" spans="2:2" x14ac:dyDescent="0.2"/>
    <row r="3" spans="2:2" x14ac:dyDescent="0.2"/>
    <row r="4" spans="2:2" ht="20.25" x14ac:dyDescent="0.3">
      <c r="B4" s="7" t="s">
        <v>44</v>
      </c>
    </row>
    <row r="5" spans="2:2" x14ac:dyDescent="0.2"/>
    <row r="6" spans="2:2" ht="19.5" customHeight="1" x14ac:dyDescent="0.2">
      <c r="B6" s="6" t="s">
        <v>45</v>
      </c>
    </row>
    <row r="7" spans="2:2" ht="34.5" customHeight="1" x14ac:dyDescent="0.2">
      <c r="B7" s="3" t="s">
        <v>47</v>
      </c>
    </row>
    <row r="8" spans="2:2" ht="109.5" customHeight="1" x14ac:dyDescent="0.2">
      <c r="B8" s="4" t="s">
        <v>57</v>
      </c>
    </row>
    <row r="9" spans="2:2" ht="89.25" customHeight="1" x14ac:dyDescent="0.2">
      <c r="B9" s="4" t="s">
        <v>58</v>
      </c>
    </row>
    <row r="10" spans="2:2" ht="155.25" customHeight="1" x14ac:dyDescent="0.2">
      <c r="B10" s="4" t="s">
        <v>59</v>
      </c>
    </row>
    <row r="11" spans="2:2" ht="51" customHeight="1" x14ac:dyDescent="0.2">
      <c r="B11" s="4" t="s">
        <v>60</v>
      </c>
    </row>
    <row r="12" spans="2:2" ht="51.75" customHeight="1" x14ac:dyDescent="0.2">
      <c r="B12" s="4" t="s">
        <v>61</v>
      </c>
    </row>
    <row r="13" spans="2:2" ht="107.25" customHeight="1" x14ac:dyDescent="0.2">
      <c r="B13" s="4" t="s">
        <v>62</v>
      </c>
    </row>
    <row r="14" spans="2:2" ht="117" customHeight="1" x14ac:dyDescent="0.2">
      <c r="B14" s="4" t="s">
        <v>63</v>
      </c>
    </row>
    <row r="15" spans="2:2" ht="34.5" customHeight="1" x14ac:dyDescent="0.2">
      <c r="B15" s="3" t="s">
        <v>46</v>
      </c>
    </row>
    <row r="16" spans="2:2" x14ac:dyDescent="0.2"/>
    <row r="17" spans="2:2" x14ac:dyDescent="0.2">
      <c r="B17" s="1" t="s">
        <v>43</v>
      </c>
    </row>
    <row r="18" spans="2:2" x14ac:dyDescent="0.2"/>
    <row r="19" spans="2:2" ht="19.5" customHeight="1" x14ac:dyDescent="0.25">
      <c r="B19" s="5" t="s">
        <v>64</v>
      </c>
    </row>
    <row r="20" spans="2:2" x14ac:dyDescent="0.2"/>
    <row r="21" spans="2:2" x14ac:dyDescent="0.2">
      <c r="B21" s="2"/>
    </row>
    <row r="22" spans="2:2" x14ac:dyDescent="0.2"/>
    <row r="23" spans="2:2" ht="269.25" customHeight="1" x14ac:dyDescent="0.2"/>
    <row r="24" spans="2:2" x14ac:dyDescent="0.2"/>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hidden="1" x14ac:dyDescent="0.2"/>
    <row r="48" x14ac:dyDescent="0.2"/>
    <row r="49" x14ac:dyDescent="0.2"/>
    <row r="50" x14ac:dyDescent="0.2"/>
    <row r="51" x14ac:dyDescent="0.2"/>
    <row r="52" x14ac:dyDescent="0.2"/>
    <row r="53" x14ac:dyDescent="0.2"/>
    <row r="54" x14ac:dyDescent="0.2"/>
    <row r="55" x14ac:dyDescent="0.2"/>
  </sheetData>
  <sheetProtection algorithmName="SHA-512" hashValue="+toI9aREz+an86ql5RsghaY/UEykI3VxIyy8YQl8MV9uNBzyJBaNSTS6hNf00tj1wxCBtZeTMDyORIVzbx06lA==" saltValue="+2OirdBWXEl0Bkmc9SaD4g==" spinCount="100000" sheet="1" objects="1" scenarios="1" selectLockedCells="1" selectUnlockedCells="1"/>
  <phoneticPr fontId="22"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filterMode="1">
    <tabColor theme="6"/>
    <pageSetUpPr fitToPage="1"/>
  </sheetPr>
  <dimension ref="A1:AM121"/>
  <sheetViews>
    <sheetView tabSelected="1" zoomScale="90" zoomScaleNormal="90" workbookViewId="0">
      <selection activeCell="C3" sqref="C3:G3"/>
    </sheetView>
  </sheetViews>
  <sheetFormatPr baseColWidth="10" defaultColWidth="2.7109375" defaultRowHeight="0" customHeight="1" zeroHeight="1" x14ac:dyDescent="0.2"/>
  <cols>
    <col min="1" max="1" width="0.7109375" style="8" customWidth="1"/>
    <col min="2" max="2" width="47.7109375" style="8" customWidth="1"/>
    <col min="3" max="3" width="7.85546875" style="8" customWidth="1"/>
    <col min="4" max="4" width="4" style="8" customWidth="1"/>
    <col min="5" max="6" width="13.28515625" style="8" customWidth="1"/>
    <col min="7" max="7" width="13.28515625" style="15" customWidth="1"/>
    <col min="8" max="8" width="1.42578125" style="15" customWidth="1"/>
    <col min="9" max="9" width="2.5703125" style="8" customWidth="1"/>
    <col min="10" max="10" width="9.140625" style="8" customWidth="1"/>
    <col min="11" max="11" width="1" style="8" customWidth="1"/>
    <col min="12" max="12" width="29" style="8" customWidth="1"/>
    <col min="13" max="13" width="11.42578125" style="8" customWidth="1"/>
    <col min="14" max="14" width="1.5703125" style="8" customWidth="1"/>
    <col min="15" max="15" width="11.42578125" style="8" customWidth="1"/>
    <col min="16" max="16" width="1.5703125" style="8" customWidth="1"/>
    <col min="17" max="17" width="11.42578125" style="8" customWidth="1"/>
    <col min="18" max="18" width="1.42578125" style="8" customWidth="1"/>
    <col min="19" max="19" width="46.85546875" style="9" customWidth="1"/>
    <col min="20" max="20" width="1.28515625" style="9" customWidth="1"/>
    <col min="21" max="21" width="5.28515625" style="9" customWidth="1"/>
    <col min="22" max="22" width="12.42578125" style="9" customWidth="1"/>
    <col min="23" max="24" width="12.42578125" style="9" hidden="1" customWidth="1"/>
    <col min="25" max="32" width="12.42578125" style="9" customWidth="1"/>
    <col min="33" max="16384" width="2.7109375" style="9"/>
  </cols>
  <sheetData>
    <row r="1" spans="1:24" ht="6" customHeight="1" x14ac:dyDescent="0.2">
      <c r="G1" s="8"/>
      <c r="H1" s="8"/>
    </row>
    <row r="2" spans="1:24" ht="8.25" customHeight="1" x14ac:dyDescent="0.2">
      <c r="G2" s="8"/>
      <c r="H2" s="8"/>
    </row>
    <row r="3" spans="1:24" ht="29.25" customHeight="1" x14ac:dyDescent="0.2">
      <c r="A3" s="10"/>
      <c r="B3" s="87"/>
      <c r="C3" s="95" t="s">
        <v>90</v>
      </c>
      <c r="D3" s="96"/>
      <c r="E3" s="96"/>
      <c r="F3" s="96"/>
      <c r="G3" s="97"/>
      <c r="H3" s="8"/>
      <c r="L3" s="104" t="s">
        <v>31</v>
      </c>
      <c r="M3" s="104"/>
      <c r="O3" s="11">
        <v>10</v>
      </c>
      <c r="Q3" s="12" t="s">
        <v>34</v>
      </c>
    </row>
    <row r="4" spans="1:24" ht="5.25" customHeight="1" x14ac:dyDescent="0.2">
      <c r="A4" s="13"/>
      <c r="B4" s="87"/>
      <c r="G4" s="8"/>
      <c r="H4" s="8"/>
    </row>
    <row r="5" spans="1:24" ht="24.75" customHeight="1" x14ac:dyDescent="0.25">
      <c r="A5" s="13"/>
      <c r="B5" s="87"/>
      <c r="C5" s="88" t="s">
        <v>91</v>
      </c>
      <c r="D5" s="89"/>
      <c r="E5" s="89"/>
      <c r="F5" s="89"/>
      <c r="G5" s="90"/>
      <c r="H5" s="8"/>
      <c r="L5" s="14"/>
      <c r="M5" s="13" t="s">
        <v>0</v>
      </c>
      <c r="Q5" s="85" t="s">
        <v>66</v>
      </c>
    </row>
    <row r="6" spans="1:24" ht="6" customHeight="1" x14ac:dyDescent="0.2">
      <c r="A6" s="13"/>
      <c r="G6" s="8"/>
      <c r="H6" s="8"/>
      <c r="L6" s="15"/>
      <c r="M6" s="15"/>
      <c r="N6" s="15"/>
      <c r="O6" s="15"/>
    </row>
    <row r="7" spans="1:24" ht="4.5" customHeight="1" x14ac:dyDescent="0.2">
      <c r="A7" s="16"/>
      <c r="B7" s="16"/>
      <c r="C7" s="16"/>
      <c r="D7" s="16"/>
      <c r="E7" s="16"/>
      <c r="F7" s="16"/>
      <c r="G7" s="16"/>
      <c r="H7" s="8"/>
      <c r="I7" s="13"/>
      <c r="J7" s="13"/>
      <c r="K7" s="13"/>
      <c r="L7" s="101" t="s">
        <v>1</v>
      </c>
      <c r="M7" s="101" t="s">
        <v>2</v>
      </c>
      <c r="N7" s="17"/>
      <c r="O7" s="101" t="s">
        <v>3</v>
      </c>
      <c r="P7" s="13"/>
      <c r="Q7" s="100" t="s">
        <v>4</v>
      </c>
      <c r="R7" s="13"/>
      <c r="S7" s="98" t="s">
        <v>10</v>
      </c>
    </row>
    <row r="8" spans="1:24" ht="5.25" customHeight="1" thickBot="1" x14ac:dyDescent="0.25">
      <c r="G8" s="8"/>
      <c r="H8" s="8"/>
      <c r="I8" s="13"/>
      <c r="J8" s="13"/>
      <c r="K8" s="13"/>
      <c r="L8" s="101"/>
      <c r="M8" s="101"/>
      <c r="N8" s="17"/>
      <c r="O8" s="101"/>
      <c r="P8" s="13"/>
      <c r="Q8" s="100"/>
      <c r="R8" s="13"/>
      <c r="S8" s="98"/>
    </row>
    <row r="9" spans="1:24" ht="5.25" customHeight="1" x14ac:dyDescent="0.2">
      <c r="D9" s="13"/>
      <c r="E9" s="18"/>
      <c r="F9" s="18"/>
      <c r="G9" s="19"/>
      <c r="H9" s="20"/>
      <c r="I9" s="17"/>
      <c r="J9" s="17"/>
      <c r="K9" s="17"/>
      <c r="L9" s="101"/>
      <c r="M9" s="101"/>
      <c r="N9" s="17"/>
      <c r="O9" s="101"/>
      <c r="P9" s="13"/>
      <c r="Q9" s="100"/>
      <c r="R9" s="13"/>
      <c r="S9" s="98"/>
    </row>
    <row r="10" spans="1:24" ht="21" customHeight="1" thickBot="1" x14ac:dyDescent="0.25">
      <c r="B10" s="21">
        <f>L5</f>
        <v>0</v>
      </c>
      <c r="C10" s="22" t="s">
        <v>48</v>
      </c>
      <c r="D10" s="23"/>
      <c r="E10" s="24">
        <v>1</v>
      </c>
      <c r="F10" s="25">
        <v>2</v>
      </c>
      <c r="G10" s="26">
        <v>3</v>
      </c>
      <c r="H10" s="20"/>
      <c r="I10" s="17"/>
      <c r="J10" s="27" t="s">
        <v>5</v>
      </c>
      <c r="K10" s="17"/>
      <c r="L10" s="101"/>
      <c r="M10" s="101"/>
      <c r="N10" s="17"/>
      <c r="O10" s="101"/>
      <c r="P10" s="13"/>
      <c r="Q10" s="100"/>
      <c r="R10" s="13"/>
      <c r="S10" s="98"/>
    </row>
    <row r="11" spans="1:24" ht="3" customHeight="1" x14ac:dyDescent="0.2">
      <c r="A11" s="20"/>
      <c r="B11" s="28"/>
      <c r="C11" s="28"/>
      <c r="D11" s="29"/>
      <c r="E11" s="28"/>
      <c r="F11" s="29"/>
      <c r="G11" s="30"/>
      <c r="H11" s="20"/>
      <c r="I11" s="17"/>
      <c r="J11" s="31" t="s">
        <v>6</v>
      </c>
      <c r="K11" s="32"/>
      <c r="L11" s="33" t="s">
        <v>49</v>
      </c>
      <c r="M11" s="33"/>
      <c r="N11" s="33"/>
      <c r="O11" s="33"/>
      <c r="P11" s="33"/>
      <c r="Q11" s="33"/>
      <c r="R11" s="33"/>
      <c r="S11" s="33"/>
      <c r="T11" s="33"/>
    </row>
    <row r="12" spans="1:24" s="46" customFormat="1" ht="20.25" customHeight="1" x14ac:dyDescent="0.2">
      <c r="A12" s="34"/>
      <c r="B12" s="35" t="str">
        <f>IF(L12="","",IF(OR(Q12="U",Q12="O2"),"     "&amp;L12,IF(OR(Q12="U2",Q12="O3"),"         "&amp;L12,IF(Q12="U3","            "&amp;L12,L12))))</f>
        <v>Speiseöl</v>
      </c>
      <c r="C12" s="36">
        <f t="shared" ref="C12:C21" si="0">IF(AND(L12&lt;&gt;"",M12&lt;&gt;""),M12,"")</f>
        <v>0.48</v>
      </c>
      <c r="D12" s="37" t="str">
        <f t="shared" ref="D12:D21" si="1">IF(AND(O12&lt;&gt;"",M12&lt;&gt;""),$O12,"")</f>
        <v>kg</v>
      </c>
      <c r="E12" s="86">
        <f t="shared" ref="E12:G43" si="2">IF(AND($L$5&gt;0,$O$46&gt;0),"-----",IF($C12&lt;&gt;"",IF($M12&lt;$O$3,$C12*E$47,ROUND($C12*E$47,2)),""))</f>
        <v>0.48</v>
      </c>
      <c r="F12" s="38">
        <f t="shared" si="2"/>
        <v>0.96</v>
      </c>
      <c r="G12" s="38">
        <f t="shared" si="2"/>
        <v>1.44</v>
      </c>
      <c r="H12" s="34"/>
      <c r="I12" s="39"/>
      <c r="J12" s="40" t="str">
        <f>IF(L12&lt;&gt;"","X","")</f>
        <v>X</v>
      </c>
      <c r="K12" s="41" t="s">
        <v>55</v>
      </c>
      <c r="L12" s="42" t="s">
        <v>68</v>
      </c>
      <c r="M12" s="43">
        <v>0.48</v>
      </c>
      <c r="N12" s="39"/>
      <c r="O12" s="44" t="s">
        <v>7</v>
      </c>
      <c r="P12" s="39"/>
      <c r="Q12" s="45"/>
      <c r="R12" s="39"/>
      <c r="S12" s="42"/>
      <c r="T12" s="33"/>
      <c r="W12" s="46" t="s">
        <v>7</v>
      </c>
      <c r="X12" s="47">
        <f t="shared" ref="X12:X25" si="3">IF(AND(Q12&lt;&gt;"o",Q12&lt;&gt;"o2",Q12&lt;&gt;"o3"),M12,0)</f>
        <v>0.48</v>
      </c>
    </row>
    <row r="13" spans="1:24" s="46" customFormat="1" ht="20.25" customHeight="1" x14ac:dyDescent="0.2">
      <c r="A13" s="34"/>
      <c r="B13" s="35" t="str">
        <f t="shared" ref="B13:B43" si="4">IF(L13="","",IF(OR(Q13="U",Q13="O2"),"     "&amp;L13,IF(OR(Q13="U2",Q13="O3"),"         "&amp;L13,IF(Q13="U3","            "&amp;L13,L13))))</f>
        <v>Schmand 24% Fett</v>
      </c>
      <c r="C13" s="36">
        <f t="shared" si="0"/>
        <v>0.25</v>
      </c>
      <c r="D13" s="37" t="str">
        <f t="shared" si="1"/>
        <v>kg</v>
      </c>
      <c r="E13" s="86">
        <f t="shared" si="2"/>
        <v>0.25</v>
      </c>
      <c r="F13" s="38">
        <f t="shared" si="2"/>
        <v>0.5</v>
      </c>
      <c r="G13" s="38">
        <f t="shared" si="2"/>
        <v>0.75</v>
      </c>
      <c r="H13" s="34"/>
      <c r="I13" s="39"/>
      <c r="J13" s="40" t="str">
        <f t="shared" ref="J13:J43" si="5">IF(L13&lt;&gt;"","X","")</f>
        <v>X</v>
      </c>
      <c r="K13" s="41" t="s">
        <v>55</v>
      </c>
      <c r="L13" s="42" t="s">
        <v>69</v>
      </c>
      <c r="M13" s="43">
        <v>0.25</v>
      </c>
      <c r="N13" s="39"/>
      <c r="O13" s="44" t="s">
        <v>7</v>
      </c>
      <c r="P13" s="39"/>
      <c r="Q13" s="45"/>
      <c r="R13" s="39"/>
      <c r="S13" s="42"/>
      <c r="T13" s="33"/>
      <c r="W13" s="46" t="s">
        <v>7</v>
      </c>
      <c r="X13" s="47">
        <f t="shared" si="3"/>
        <v>0.25</v>
      </c>
    </row>
    <row r="14" spans="1:24" s="46" customFormat="1" ht="20.25" customHeight="1" x14ac:dyDescent="0.2">
      <c r="A14" s="34"/>
      <c r="B14" s="35" t="str">
        <f t="shared" si="4"/>
        <v>Zucker</v>
      </c>
      <c r="C14" s="36">
        <f t="shared" si="0"/>
        <v>0.6</v>
      </c>
      <c r="D14" s="37" t="str">
        <f t="shared" si="1"/>
        <v>kg</v>
      </c>
      <c r="E14" s="86">
        <f t="shared" si="2"/>
        <v>0.6</v>
      </c>
      <c r="F14" s="38">
        <f t="shared" si="2"/>
        <v>1.2</v>
      </c>
      <c r="G14" s="38">
        <f t="shared" si="2"/>
        <v>1.7999999999999998</v>
      </c>
      <c r="H14" s="34"/>
      <c r="I14" s="39"/>
      <c r="J14" s="40" t="str">
        <f t="shared" si="5"/>
        <v>X</v>
      </c>
      <c r="K14" s="41" t="s">
        <v>55</v>
      </c>
      <c r="L14" s="42" t="s">
        <v>70</v>
      </c>
      <c r="M14" s="43">
        <v>0.6</v>
      </c>
      <c r="N14" s="39"/>
      <c r="O14" s="44" t="s">
        <v>7</v>
      </c>
      <c r="P14" s="39"/>
      <c r="Q14" s="45"/>
      <c r="R14" s="39"/>
      <c r="S14" s="42"/>
      <c r="T14" s="33"/>
      <c r="W14" s="46" t="s">
        <v>7</v>
      </c>
      <c r="X14" s="47">
        <f t="shared" si="3"/>
        <v>0.6</v>
      </c>
    </row>
    <row r="15" spans="1:24" s="46" customFormat="1" ht="20.25" customHeight="1" x14ac:dyDescent="0.2">
      <c r="A15" s="34"/>
      <c r="B15" s="35" t="str">
        <f t="shared" si="4"/>
        <v>Vollei</v>
      </c>
      <c r="C15" s="36">
        <f t="shared" si="0"/>
        <v>0.74</v>
      </c>
      <c r="D15" s="37" t="str">
        <f t="shared" si="1"/>
        <v>kg</v>
      </c>
      <c r="E15" s="86">
        <f t="shared" si="2"/>
        <v>0.74</v>
      </c>
      <c r="F15" s="38">
        <f t="shared" si="2"/>
        <v>1.48</v>
      </c>
      <c r="G15" s="38">
        <f t="shared" si="2"/>
        <v>2.2199999999999998</v>
      </c>
      <c r="H15" s="34"/>
      <c r="I15" s="39"/>
      <c r="J15" s="40" t="str">
        <f t="shared" si="5"/>
        <v>X</v>
      </c>
      <c r="K15" s="41" t="s">
        <v>55</v>
      </c>
      <c r="L15" s="42" t="s">
        <v>71</v>
      </c>
      <c r="M15" s="43">
        <v>0.74</v>
      </c>
      <c r="N15" s="39"/>
      <c r="O15" s="44" t="s">
        <v>7</v>
      </c>
      <c r="P15" s="39"/>
      <c r="Q15" s="45"/>
      <c r="R15" s="39"/>
      <c r="S15" s="42"/>
      <c r="T15" s="33"/>
      <c r="W15" s="46" t="s">
        <v>7</v>
      </c>
      <c r="X15" s="47">
        <f t="shared" si="3"/>
        <v>0.74</v>
      </c>
    </row>
    <row r="16" spans="1:24" s="46" customFormat="1" ht="20.25" customHeight="1" x14ac:dyDescent="0.2">
      <c r="A16" s="34"/>
      <c r="B16" s="35" t="str">
        <f t="shared" si="4"/>
        <v>Wasser</v>
      </c>
      <c r="C16" s="36">
        <f t="shared" si="0"/>
        <v>0.23499999999999999</v>
      </c>
      <c r="D16" s="37" t="str">
        <f t="shared" si="1"/>
        <v>kg</v>
      </c>
      <c r="E16" s="86">
        <f t="shared" si="2"/>
        <v>0.23499999999999999</v>
      </c>
      <c r="F16" s="38">
        <f t="shared" si="2"/>
        <v>0.47</v>
      </c>
      <c r="G16" s="38">
        <f t="shared" si="2"/>
        <v>0.70499999999999996</v>
      </c>
      <c r="H16" s="34"/>
      <c r="I16" s="39"/>
      <c r="J16" s="40" t="str">
        <f t="shared" si="5"/>
        <v>X</v>
      </c>
      <c r="K16" s="41" t="s">
        <v>55</v>
      </c>
      <c r="L16" s="42" t="s">
        <v>72</v>
      </c>
      <c r="M16" s="43">
        <v>0.23499999999999999</v>
      </c>
      <c r="N16" s="39"/>
      <c r="O16" s="44" t="s">
        <v>7</v>
      </c>
      <c r="P16" s="39"/>
      <c r="Q16" s="45"/>
      <c r="R16" s="39"/>
      <c r="S16" s="42"/>
      <c r="T16" s="33"/>
      <c r="W16" s="46" t="s">
        <v>7</v>
      </c>
      <c r="X16" s="47">
        <f t="shared" si="3"/>
        <v>0.23499999999999999</v>
      </c>
    </row>
    <row r="17" spans="1:24" s="46" customFormat="1" ht="20.25" customHeight="1" x14ac:dyDescent="0.2">
      <c r="A17" s="34"/>
      <c r="B17" s="35" t="str">
        <f>IF(L17="","",IF(OR(Q17="U",Q17="O2"),"     "&amp;L17,IF(OR(Q17="U2",Q17="O3"),"         "&amp;L17,IF(Q17="U3","            "&amp;L17,L17))))</f>
        <v>Dinkelmehl Type 630</v>
      </c>
      <c r="C17" s="36">
        <f>IF(AND(L17&lt;&gt;"",M17&lt;&gt;""),M17,"")</f>
        <v>0.76</v>
      </c>
      <c r="D17" s="37" t="str">
        <f>IF(AND(O17&lt;&gt;"",M17&lt;&gt;""),$O17,"")</f>
        <v>kg</v>
      </c>
      <c r="E17" s="86">
        <f t="shared" si="2"/>
        <v>0.76</v>
      </c>
      <c r="F17" s="38">
        <f t="shared" si="2"/>
        <v>1.52</v>
      </c>
      <c r="G17" s="38">
        <f t="shared" si="2"/>
        <v>2.2800000000000002</v>
      </c>
      <c r="H17" s="34"/>
      <c r="I17" s="39"/>
      <c r="J17" s="40" t="str">
        <f>IF(L17&lt;&gt;"","X","")</f>
        <v>X</v>
      </c>
      <c r="K17" s="41" t="s">
        <v>55</v>
      </c>
      <c r="L17" s="42" t="s">
        <v>76</v>
      </c>
      <c r="M17" s="43">
        <v>0.76</v>
      </c>
      <c r="N17" s="39"/>
      <c r="O17" s="44" t="s">
        <v>7</v>
      </c>
      <c r="P17" s="39"/>
      <c r="Q17" s="45"/>
      <c r="R17" s="39"/>
      <c r="S17" s="42"/>
      <c r="T17" s="33"/>
      <c r="W17" s="46" t="s">
        <v>7</v>
      </c>
      <c r="X17" s="47">
        <f>IF(AND(Q17&lt;&gt;"o",Q17&lt;&gt;"o2",Q17&lt;&gt;"o3"),M17,0)</f>
        <v>0.76</v>
      </c>
    </row>
    <row r="18" spans="1:24" s="46" customFormat="1" ht="20.25" customHeight="1" x14ac:dyDescent="0.2">
      <c r="A18" s="34"/>
      <c r="B18" s="35" t="str">
        <f t="shared" si="4"/>
        <v>Vormischung Rührkuchen</v>
      </c>
      <c r="C18" s="36">
        <f t="shared" si="0"/>
        <v>0.39299999999999996</v>
      </c>
      <c r="D18" s="37" t="str">
        <f t="shared" si="1"/>
        <v>kg</v>
      </c>
      <c r="E18" s="86">
        <f t="shared" si="2"/>
        <v>0.39299999999999996</v>
      </c>
      <c r="F18" s="38">
        <f t="shared" si="2"/>
        <v>0.78599999999999992</v>
      </c>
      <c r="G18" s="38">
        <f t="shared" si="2"/>
        <v>1.1789999999999998</v>
      </c>
      <c r="H18" s="34"/>
      <c r="I18" s="39"/>
      <c r="J18" s="40" t="str">
        <f t="shared" si="5"/>
        <v>X</v>
      </c>
      <c r="K18" s="41" t="s">
        <v>55</v>
      </c>
      <c r="L18" s="42" t="s">
        <v>73</v>
      </c>
      <c r="M18" s="43">
        <f>SUM(M19:M25)</f>
        <v>0.39299999999999996</v>
      </c>
      <c r="N18" s="39"/>
      <c r="O18" s="44" t="s">
        <v>7</v>
      </c>
      <c r="P18" s="39"/>
      <c r="Q18" s="45" t="s">
        <v>78</v>
      </c>
      <c r="R18" s="39"/>
      <c r="S18" s="42"/>
      <c r="T18" s="33"/>
      <c r="W18" s="46" t="s">
        <v>7</v>
      </c>
      <c r="X18" s="47">
        <f t="shared" si="3"/>
        <v>0</v>
      </c>
    </row>
    <row r="19" spans="1:24" s="46" customFormat="1" ht="20.25" customHeight="1" x14ac:dyDescent="0.2">
      <c r="A19" s="34"/>
      <c r="B19" s="35" t="str">
        <f t="shared" si="4"/>
        <v xml:space="preserve">     Vollmilchpulver</v>
      </c>
      <c r="C19" s="36">
        <f t="shared" si="0"/>
        <v>0.04</v>
      </c>
      <c r="D19" s="37" t="str">
        <f t="shared" si="1"/>
        <v>kg</v>
      </c>
      <c r="E19" s="86">
        <f t="shared" si="2"/>
        <v>0.04</v>
      </c>
      <c r="F19" s="38">
        <f t="shared" si="2"/>
        <v>0.08</v>
      </c>
      <c r="G19" s="38">
        <f t="shared" si="2"/>
        <v>0.12</v>
      </c>
      <c r="H19" s="34"/>
      <c r="I19" s="39"/>
      <c r="J19" s="40" t="str">
        <f t="shared" si="5"/>
        <v>X</v>
      </c>
      <c r="K19" s="41" t="s">
        <v>55</v>
      </c>
      <c r="L19" s="42" t="s">
        <v>87</v>
      </c>
      <c r="M19" s="43">
        <v>0.04</v>
      </c>
      <c r="N19" s="39"/>
      <c r="O19" s="44" t="s">
        <v>7</v>
      </c>
      <c r="P19" s="39"/>
      <c r="Q19" s="45" t="s">
        <v>79</v>
      </c>
      <c r="R19" s="39"/>
      <c r="S19" s="42"/>
      <c r="T19" s="33"/>
      <c r="W19" s="46" t="s">
        <v>7</v>
      </c>
      <c r="X19" s="47">
        <f t="shared" si="3"/>
        <v>0.04</v>
      </c>
    </row>
    <row r="20" spans="1:24" s="46" customFormat="1" ht="20.25" customHeight="1" x14ac:dyDescent="0.2">
      <c r="A20" s="34"/>
      <c r="B20" s="35" t="str">
        <f t="shared" si="4"/>
        <v xml:space="preserve">     Salz</v>
      </c>
      <c r="C20" s="36">
        <f t="shared" si="0"/>
        <v>0.02</v>
      </c>
      <c r="D20" s="37" t="str">
        <f t="shared" si="1"/>
        <v>kg</v>
      </c>
      <c r="E20" s="86">
        <f t="shared" si="2"/>
        <v>0.02</v>
      </c>
      <c r="F20" s="38">
        <f t="shared" si="2"/>
        <v>0.04</v>
      </c>
      <c r="G20" s="38">
        <f t="shared" si="2"/>
        <v>0.06</v>
      </c>
      <c r="H20" s="34"/>
      <c r="I20" s="39"/>
      <c r="J20" s="40" t="str">
        <f t="shared" si="5"/>
        <v>X</v>
      </c>
      <c r="K20" s="41" t="s">
        <v>55</v>
      </c>
      <c r="L20" s="42" t="s">
        <v>74</v>
      </c>
      <c r="M20" s="43">
        <v>0.02</v>
      </c>
      <c r="N20" s="39"/>
      <c r="O20" s="44" t="s">
        <v>7</v>
      </c>
      <c r="P20" s="39"/>
      <c r="Q20" s="45" t="s">
        <v>79</v>
      </c>
      <c r="R20" s="39"/>
      <c r="S20" s="42"/>
      <c r="T20" s="33"/>
      <c r="W20" s="46" t="s">
        <v>7</v>
      </c>
      <c r="X20" s="47">
        <f t="shared" si="3"/>
        <v>0.02</v>
      </c>
    </row>
    <row r="21" spans="1:24" s="46" customFormat="1" ht="20.25" customHeight="1" x14ac:dyDescent="0.2">
      <c r="A21" s="34"/>
      <c r="B21" s="35" t="str">
        <f t="shared" si="4"/>
        <v xml:space="preserve">     original Vanille 1:9</v>
      </c>
      <c r="C21" s="36">
        <f t="shared" si="0"/>
        <v>1.3000000000000001E-2</v>
      </c>
      <c r="D21" s="37" t="str">
        <f t="shared" si="1"/>
        <v>kg</v>
      </c>
      <c r="E21" s="86">
        <f t="shared" si="2"/>
        <v>1.3000000000000001E-2</v>
      </c>
      <c r="F21" s="38">
        <f t="shared" si="2"/>
        <v>2.6000000000000002E-2</v>
      </c>
      <c r="G21" s="38">
        <f t="shared" si="2"/>
        <v>3.9000000000000007E-2</v>
      </c>
      <c r="H21" s="34"/>
      <c r="I21" s="39"/>
      <c r="J21" s="40" t="str">
        <f>IF(L21&lt;&gt;"","X","")</f>
        <v>X</v>
      </c>
      <c r="K21" s="41" t="s">
        <v>55</v>
      </c>
      <c r="L21" s="42" t="s">
        <v>75</v>
      </c>
      <c r="M21" s="43">
        <v>1.3000000000000001E-2</v>
      </c>
      <c r="N21" s="39"/>
      <c r="O21" s="44" t="s">
        <v>7</v>
      </c>
      <c r="P21" s="39"/>
      <c r="Q21" s="45" t="s">
        <v>79</v>
      </c>
      <c r="R21" s="39"/>
      <c r="S21" s="42" t="s">
        <v>80</v>
      </c>
      <c r="T21" s="33"/>
      <c r="W21" s="46" t="s">
        <v>7</v>
      </c>
      <c r="X21" s="47">
        <f t="shared" si="3"/>
        <v>1.3000000000000001E-2</v>
      </c>
    </row>
    <row r="22" spans="1:24" s="46" customFormat="1" ht="20.25" customHeight="1" x14ac:dyDescent="0.2">
      <c r="A22" s="34"/>
      <c r="B22" s="35" t="str">
        <f t="shared" si="4"/>
        <v xml:space="preserve">     Dinkel-Crisp 630</v>
      </c>
      <c r="C22" s="36">
        <f t="shared" ref="C22:C30" si="6">IF(AND(L22&lt;&gt;"",M22&lt;&gt;""),M22,"")</f>
        <v>0.12</v>
      </c>
      <c r="D22" s="37" t="str">
        <f t="shared" ref="D22:D30" si="7">IF(AND(O22&lt;&gt;"",M22&lt;&gt;""),$O22,"")</f>
        <v>kg</v>
      </c>
      <c r="E22" s="86">
        <f t="shared" si="2"/>
        <v>0.12</v>
      </c>
      <c r="F22" s="38">
        <f t="shared" si="2"/>
        <v>0.24</v>
      </c>
      <c r="G22" s="38">
        <f t="shared" si="2"/>
        <v>0.36</v>
      </c>
      <c r="H22" s="34"/>
      <c r="I22" s="39"/>
      <c r="J22" s="40" t="str">
        <f t="shared" si="5"/>
        <v>X</v>
      </c>
      <c r="K22" s="41" t="s">
        <v>55</v>
      </c>
      <c r="L22" s="42" t="s">
        <v>86</v>
      </c>
      <c r="M22" s="43">
        <v>0.12</v>
      </c>
      <c r="N22" s="39"/>
      <c r="O22" s="44" t="s">
        <v>7</v>
      </c>
      <c r="P22" s="39"/>
      <c r="Q22" s="45" t="s">
        <v>79</v>
      </c>
      <c r="R22" s="39"/>
      <c r="S22" s="42" t="s">
        <v>81</v>
      </c>
      <c r="T22" s="33"/>
      <c r="W22" s="46" t="s">
        <v>7</v>
      </c>
      <c r="X22" s="47">
        <f t="shared" si="3"/>
        <v>0.12</v>
      </c>
    </row>
    <row r="23" spans="1:24" s="46" customFormat="1" ht="20.25" customHeight="1" x14ac:dyDescent="0.2">
      <c r="A23" s="34"/>
      <c r="B23" s="35" t="str">
        <f>IF(L23="","",IF(OR(Q23="U",Q23="O2"),"     "&amp;L23,IF(OR(Q23="U2",Q23="O3"),"         "&amp;L23,IF(Q23="U3","            "&amp;L23,L23))))</f>
        <v xml:space="preserve">     Kochstärke / Maisstärke</v>
      </c>
      <c r="C23" s="36">
        <f>IF(AND(L23&lt;&gt;"",M23&lt;&gt;""),M23,"")</f>
        <v>0.12</v>
      </c>
      <c r="D23" s="37" t="str">
        <f>IF(AND(O23&lt;&gt;"",M23&lt;&gt;""),$O23,"")</f>
        <v>kg</v>
      </c>
      <c r="E23" s="86">
        <f t="shared" si="2"/>
        <v>0.12</v>
      </c>
      <c r="F23" s="38">
        <f t="shared" si="2"/>
        <v>0.24</v>
      </c>
      <c r="G23" s="38">
        <f t="shared" si="2"/>
        <v>0.36</v>
      </c>
      <c r="H23" s="34"/>
      <c r="I23" s="39"/>
      <c r="J23" s="40" t="str">
        <f>IF(L23&lt;&gt;"","X","")</f>
        <v>X</v>
      </c>
      <c r="K23" s="41" t="s">
        <v>55</v>
      </c>
      <c r="L23" s="42" t="s">
        <v>88</v>
      </c>
      <c r="M23" s="43">
        <v>0.12</v>
      </c>
      <c r="N23" s="39"/>
      <c r="O23" s="44" t="s">
        <v>7</v>
      </c>
      <c r="P23" s="39"/>
      <c r="Q23" s="45" t="s">
        <v>79</v>
      </c>
      <c r="R23" s="39"/>
      <c r="S23" s="42"/>
      <c r="T23" s="33"/>
      <c r="W23" s="46" t="s">
        <v>7</v>
      </c>
      <c r="X23" s="47">
        <f>IF(AND(Q23&lt;&gt;"o",Q23&lt;&gt;"o2",Q23&lt;&gt;"o3"),M23,0)</f>
        <v>0.12</v>
      </c>
    </row>
    <row r="24" spans="1:24" s="46" customFormat="1" ht="20.25" customHeight="1" x14ac:dyDescent="0.2">
      <c r="A24" s="34"/>
      <c r="B24" s="35" t="str">
        <f t="shared" si="4"/>
        <v xml:space="preserve">     psyllium plus</v>
      </c>
      <c r="C24" s="36">
        <f t="shared" si="6"/>
        <v>0.04</v>
      </c>
      <c r="D24" s="37" t="str">
        <f t="shared" si="7"/>
        <v>kg</v>
      </c>
      <c r="E24" s="86">
        <f t="shared" si="2"/>
        <v>0.04</v>
      </c>
      <c r="F24" s="38">
        <f t="shared" si="2"/>
        <v>0.08</v>
      </c>
      <c r="G24" s="38">
        <f t="shared" si="2"/>
        <v>0.12</v>
      </c>
      <c r="H24" s="34"/>
      <c r="I24" s="39"/>
      <c r="J24" s="40" t="str">
        <f t="shared" si="5"/>
        <v>X</v>
      </c>
      <c r="K24" s="41" t="s">
        <v>55</v>
      </c>
      <c r="L24" s="42" t="s">
        <v>77</v>
      </c>
      <c r="M24" s="43">
        <v>0.04</v>
      </c>
      <c r="N24" s="39"/>
      <c r="O24" s="44" t="s">
        <v>7</v>
      </c>
      <c r="P24" s="39"/>
      <c r="Q24" s="45" t="s">
        <v>79</v>
      </c>
      <c r="R24" s="39"/>
      <c r="S24" s="42" t="s">
        <v>82</v>
      </c>
      <c r="T24" s="33"/>
      <c r="W24" s="46" t="s">
        <v>7</v>
      </c>
      <c r="X24" s="47">
        <f t="shared" si="3"/>
        <v>0.04</v>
      </c>
    </row>
    <row r="25" spans="1:24" s="46" customFormat="1" ht="20.25" customHeight="1" x14ac:dyDescent="0.2">
      <c r="A25" s="34"/>
      <c r="B25" s="35" t="str">
        <f t="shared" si="4"/>
        <v xml:space="preserve">     Backpulver (hochwertig)</v>
      </c>
      <c r="C25" s="36">
        <f t="shared" si="6"/>
        <v>0.04</v>
      </c>
      <c r="D25" s="37" t="str">
        <f t="shared" si="7"/>
        <v>kg</v>
      </c>
      <c r="E25" s="86">
        <f t="shared" si="2"/>
        <v>0.04</v>
      </c>
      <c r="F25" s="38">
        <f t="shared" si="2"/>
        <v>0.08</v>
      </c>
      <c r="G25" s="38">
        <f t="shared" si="2"/>
        <v>0.12</v>
      </c>
      <c r="H25" s="34"/>
      <c r="I25" s="39"/>
      <c r="J25" s="40" t="str">
        <f t="shared" si="5"/>
        <v>X</v>
      </c>
      <c r="K25" s="41" t="s">
        <v>55</v>
      </c>
      <c r="L25" s="42" t="s">
        <v>92</v>
      </c>
      <c r="M25" s="43">
        <v>0.04</v>
      </c>
      <c r="N25" s="39"/>
      <c r="O25" s="44" t="s">
        <v>7</v>
      </c>
      <c r="P25" s="39"/>
      <c r="Q25" s="45" t="s">
        <v>79</v>
      </c>
      <c r="R25" s="39"/>
      <c r="S25" s="42"/>
      <c r="T25" s="33"/>
      <c r="W25" s="46" t="s">
        <v>7</v>
      </c>
      <c r="X25" s="47">
        <f t="shared" si="3"/>
        <v>0.04</v>
      </c>
    </row>
    <row r="26" spans="1:24" s="46" customFormat="1" ht="20.25" hidden="1" customHeight="1" x14ac:dyDescent="0.2">
      <c r="A26" s="34"/>
      <c r="B26" s="35" t="str">
        <f>IF(L26="","",IF(OR(Q26="U",Q26="O2"),"     "&amp;L26,IF(OR(Q26="U2",Q26="O3"),"         "&amp;L26,IF(Q26="U3","            "&amp;L26,L26))))</f>
        <v/>
      </c>
      <c r="C26" s="36" t="str">
        <f>IF(AND(L26&lt;&gt;"",M26&lt;&gt;""),M26,"")</f>
        <v/>
      </c>
      <c r="D26" s="37" t="str">
        <f>IF(AND(O26&lt;&gt;"",M26&lt;&gt;""),$O26,"")</f>
        <v/>
      </c>
      <c r="E26" s="38" t="str">
        <f t="shared" si="2"/>
        <v/>
      </c>
      <c r="F26" s="38" t="str">
        <f t="shared" si="2"/>
        <v/>
      </c>
      <c r="G26" s="38" t="str">
        <f t="shared" si="2"/>
        <v/>
      </c>
      <c r="H26" s="34"/>
      <c r="I26" s="39"/>
      <c r="J26" s="40" t="str">
        <f>IF(L26&lt;&gt;"","X","")</f>
        <v/>
      </c>
      <c r="K26" s="41" t="s">
        <v>55</v>
      </c>
      <c r="L26" s="42"/>
      <c r="M26" s="43"/>
      <c r="N26" s="39"/>
      <c r="O26" s="44"/>
      <c r="P26" s="39"/>
      <c r="Q26" s="45"/>
      <c r="R26" s="39"/>
      <c r="S26" s="42"/>
      <c r="T26" s="33"/>
      <c r="W26" s="46" t="s">
        <v>7</v>
      </c>
      <c r="X26" s="47">
        <f>IF(AND(Q26&lt;&gt;"o",Q26&lt;&gt;"o2",Q26&lt;&gt;"o3"),M26,0)</f>
        <v>0</v>
      </c>
    </row>
    <row r="27" spans="1:24" s="46" customFormat="1" ht="20.25" hidden="1" customHeight="1" x14ac:dyDescent="0.2">
      <c r="A27" s="34"/>
      <c r="B27" s="35" t="str">
        <f>IF(L27="","",IF(OR(Q27="U",Q27="O2"),"     "&amp;L27,IF(OR(Q27="U2",Q27="O3"),"         "&amp;L27,IF(Q27="U3","            "&amp;L27,L27))))</f>
        <v/>
      </c>
      <c r="C27" s="36" t="str">
        <f>IF(AND(L27&lt;&gt;"",M27&lt;&gt;""),M27,"")</f>
        <v/>
      </c>
      <c r="D27" s="37" t="str">
        <f>IF(AND(O27&lt;&gt;"",M27&lt;&gt;""),$O27,"")</f>
        <v/>
      </c>
      <c r="E27" s="38" t="str">
        <f t="shared" si="2"/>
        <v/>
      </c>
      <c r="F27" s="38" t="str">
        <f t="shared" si="2"/>
        <v/>
      </c>
      <c r="G27" s="38" t="str">
        <f t="shared" si="2"/>
        <v/>
      </c>
      <c r="H27" s="34"/>
      <c r="I27" s="39"/>
      <c r="J27" s="40" t="str">
        <f>IF(L27&lt;&gt;"","X","")</f>
        <v/>
      </c>
      <c r="K27" s="41" t="s">
        <v>55</v>
      </c>
      <c r="L27" s="42"/>
      <c r="M27" s="43"/>
      <c r="N27" s="39"/>
      <c r="O27" s="44"/>
      <c r="P27" s="39"/>
      <c r="Q27" s="45"/>
      <c r="R27" s="39"/>
      <c r="S27" s="42"/>
      <c r="T27" s="33"/>
      <c r="W27" s="46" t="s">
        <v>7</v>
      </c>
      <c r="X27" s="47">
        <f>IF(AND(Q27&lt;&gt;"o",Q27&lt;&gt;"o2",Q27&lt;&gt;"o3"),M27,0)</f>
        <v>0</v>
      </c>
    </row>
    <row r="28" spans="1:24" s="46" customFormat="1" ht="20.25" hidden="1" customHeight="1" x14ac:dyDescent="0.2">
      <c r="A28" s="34"/>
      <c r="B28" s="35" t="str">
        <f t="shared" si="4"/>
        <v/>
      </c>
      <c r="C28" s="36" t="str">
        <f t="shared" si="6"/>
        <v/>
      </c>
      <c r="D28" s="37" t="str">
        <f t="shared" si="7"/>
        <v/>
      </c>
      <c r="E28" s="38" t="str">
        <f t="shared" si="2"/>
        <v/>
      </c>
      <c r="F28" s="38" t="str">
        <f t="shared" si="2"/>
        <v/>
      </c>
      <c r="G28" s="38" t="str">
        <f t="shared" si="2"/>
        <v/>
      </c>
      <c r="H28" s="34"/>
      <c r="I28" s="39"/>
      <c r="J28" s="40" t="str">
        <f>IF(L28&lt;&gt;"","X","")</f>
        <v/>
      </c>
      <c r="K28" s="41" t="s">
        <v>55</v>
      </c>
      <c r="L28" s="42"/>
      <c r="M28" s="43"/>
      <c r="N28" s="39"/>
      <c r="O28" s="44"/>
      <c r="P28" s="39"/>
      <c r="Q28" s="45"/>
      <c r="R28" s="39"/>
      <c r="S28" s="42"/>
      <c r="T28" s="33"/>
      <c r="W28" s="46" t="s">
        <v>7</v>
      </c>
      <c r="X28" s="47">
        <f t="shared" ref="X28:X43" si="8">IF(AND(Q28&lt;&gt;"o",Q28&lt;&gt;"o2",Q28&lt;&gt;"o3"),M28,0)</f>
        <v>0</v>
      </c>
    </row>
    <row r="29" spans="1:24" s="46" customFormat="1" ht="20.25" hidden="1" customHeight="1" x14ac:dyDescent="0.2">
      <c r="A29" s="34"/>
      <c r="B29" s="35" t="str">
        <f t="shared" si="4"/>
        <v/>
      </c>
      <c r="C29" s="36" t="str">
        <f t="shared" si="6"/>
        <v/>
      </c>
      <c r="D29" s="37" t="str">
        <f t="shared" si="7"/>
        <v/>
      </c>
      <c r="E29" s="38" t="str">
        <f t="shared" si="2"/>
        <v/>
      </c>
      <c r="F29" s="38" t="str">
        <f t="shared" si="2"/>
        <v/>
      </c>
      <c r="G29" s="38" t="str">
        <f t="shared" si="2"/>
        <v/>
      </c>
      <c r="H29" s="34"/>
      <c r="I29" s="39"/>
      <c r="J29" s="40" t="str">
        <f>IF(L29&lt;&gt;"","X","")</f>
        <v/>
      </c>
      <c r="K29" s="41" t="s">
        <v>55</v>
      </c>
      <c r="L29" s="42"/>
      <c r="M29" s="43"/>
      <c r="N29" s="39"/>
      <c r="O29" s="44"/>
      <c r="P29" s="39"/>
      <c r="Q29" s="45"/>
      <c r="R29" s="39"/>
      <c r="S29" s="42"/>
      <c r="T29" s="33"/>
      <c r="W29" s="46" t="s">
        <v>7</v>
      </c>
      <c r="X29" s="47">
        <f t="shared" si="8"/>
        <v>0</v>
      </c>
    </row>
    <row r="30" spans="1:24" s="46" customFormat="1" ht="20.25" hidden="1" customHeight="1" x14ac:dyDescent="0.2">
      <c r="A30" s="34"/>
      <c r="B30" s="35" t="str">
        <f t="shared" si="4"/>
        <v/>
      </c>
      <c r="C30" s="36" t="str">
        <f t="shared" si="6"/>
        <v/>
      </c>
      <c r="D30" s="37" t="str">
        <f t="shared" si="7"/>
        <v/>
      </c>
      <c r="E30" s="38" t="str">
        <f t="shared" si="2"/>
        <v/>
      </c>
      <c r="F30" s="38" t="str">
        <f t="shared" si="2"/>
        <v/>
      </c>
      <c r="G30" s="38" t="str">
        <f t="shared" si="2"/>
        <v/>
      </c>
      <c r="H30" s="34"/>
      <c r="I30" s="39"/>
      <c r="J30" s="40" t="str">
        <f t="shared" si="5"/>
        <v/>
      </c>
      <c r="K30" s="41" t="s">
        <v>55</v>
      </c>
      <c r="L30" s="42"/>
      <c r="M30" s="43"/>
      <c r="N30" s="39"/>
      <c r="O30" s="44"/>
      <c r="P30" s="39"/>
      <c r="Q30" s="45"/>
      <c r="R30" s="39"/>
      <c r="S30" s="42"/>
      <c r="T30" s="33"/>
      <c r="W30" s="46" t="s">
        <v>7</v>
      </c>
      <c r="X30" s="47">
        <f t="shared" si="8"/>
        <v>0</v>
      </c>
    </row>
    <row r="31" spans="1:24" s="46" customFormat="1" ht="20.25" hidden="1" customHeight="1" x14ac:dyDescent="0.2">
      <c r="A31" s="34"/>
      <c r="B31" s="35" t="str">
        <f t="shared" si="4"/>
        <v/>
      </c>
      <c r="C31" s="36" t="str">
        <f t="shared" ref="C31:C43" si="9">IF(AND(L31&lt;&gt;"",M31&lt;&gt;""),M31,"")</f>
        <v/>
      </c>
      <c r="D31" s="37" t="str">
        <f t="shared" ref="D31:D43" si="10">IF(AND(O31&lt;&gt;"",M31&lt;&gt;""),$O31,"")</f>
        <v/>
      </c>
      <c r="E31" s="38" t="str">
        <f t="shared" si="2"/>
        <v/>
      </c>
      <c r="F31" s="38" t="str">
        <f t="shared" si="2"/>
        <v/>
      </c>
      <c r="G31" s="38" t="str">
        <f t="shared" si="2"/>
        <v/>
      </c>
      <c r="H31" s="34"/>
      <c r="I31" s="39"/>
      <c r="J31" s="40" t="str">
        <f t="shared" si="5"/>
        <v/>
      </c>
      <c r="K31" s="41" t="s">
        <v>55</v>
      </c>
      <c r="L31" s="42"/>
      <c r="M31" s="43"/>
      <c r="N31" s="39"/>
      <c r="O31" s="44"/>
      <c r="P31" s="39"/>
      <c r="Q31" s="45"/>
      <c r="R31" s="39"/>
      <c r="S31" s="42"/>
      <c r="T31" s="33"/>
      <c r="W31" s="46" t="s">
        <v>7</v>
      </c>
      <c r="X31" s="47">
        <f t="shared" si="8"/>
        <v>0</v>
      </c>
    </row>
    <row r="32" spans="1:24" s="46" customFormat="1" ht="20.25" hidden="1" customHeight="1" x14ac:dyDescent="0.2">
      <c r="A32" s="34"/>
      <c r="B32" s="35" t="str">
        <f t="shared" si="4"/>
        <v/>
      </c>
      <c r="C32" s="36" t="str">
        <f t="shared" si="9"/>
        <v/>
      </c>
      <c r="D32" s="37" t="str">
        <f t="shared" si="10"/>
        <v/>
      </c>
      <c r="E32" s="38" t="str">
        <f t="shared" si="2"/>
        <v/>
      </c>
      <c r="F32" s="38" t="str">
        <f t="shared" si="2"/>
        <v/>
      </c>
      <c r="G32" s="38" t="str">
        <f t="shared" si="2"/>
        <v/>
      </c>
      <c r="H32" s="34"/>
      <c r="I32" s="39"/>
      <c r="J32" s="40" t="str">
        <f t="shared" si="5"/>
        <v/>
      </c>
      <c r="K32" s="41" t="s">
        <v>55</v>
      </c>
      <c r="L32" s="42"/>
      <c r="M32" s="43"/>
      <c r="N32" s="39"/>
      <c r="O32" s="44"/>
      <c r="P32" s="39"/>
      <c r="Q32" s="45"/>
      <c r="R32" s="39"/>
      <c r="S32" s="42"/>
      <c r="T32" s="33"/>
      <c r="W32" s="46" t="s">
        <v>7</v>
      </c>
      <c r="X32" s="47">
        <f t="shared" si="8"/>
        <v>0</v>
      </c>
    </row>
    <row r="33" spans="1:39" s="46" customFormat="1" ht="20.25" hidden="1" customHeight="1" x14ac:dyDescent="0.2">
      <c r="A33" s="34"/>
      <c r="B33" s="35" t="str">
        <f t="shared" si="4"/>
        <v/>
      </c>
      <c r="C33" s="36" t="str">
        <f t="shared" si="9"/>
        <v/>
      </c>
      <c r="D33" s="37" t="str">
        <f t="shared" si="10"/>
        <v/>
      </c>
      <c r="E33" s="38" t="str">
        <f t="shared" si="2"/>
        <v/>
      </c>
      <c r="F33" s="38" t="str">
        <f t="shared" si="2"/>
        <v/>
      </c>
      <c r="G33" s="38" t="str">
        <f t="shared" si="2"/>
        <v/>
      </c>
      <c r="H33" s="34"/>
      <c r="I33" s="39"/>
      <c r="J33" s="40" t="str">
        <f t="shared" si="5"/>
        <v/>
      </c>
      <c r="K33" s="41" t="s">
        <v>55</v>
      </c>
      <c r="L33" s="42"/>
      <c r="M33" s="43"/>
      <c r="N33" s="39"/>
      <c r="O33" s="44"/>
      <c r="P33" s="39"/>
      <c r="Q33" s="45"/>
      <c r="R33" s="39"/>
      <c r="S33" s="42"/>
      <c r="T33" s="33"/>
      <c r="W33" s="46" t="s">
        <v>7</v>
      </c>
      <c r="X33" s="47">
        <f t="shared" si="8"/>
        <v>0</v>
      </c>
    </row>
    <row r="34" spans="1:39" s="46" customFormat="1" ht="20.25" hidden="1" customHeight="1" x14ac:dyDescent="0.2">
      <c r="A34" s="34"/>
      <c r="B34" s="35" t="str">
        <f t="shared" si="4"/>
        <v/>
      </c>
      <c r="C34" s="36" t="str">
        <f t="shared" si="9"/>
        <v/>
      </c>
      <c r="D34" s="37" t="str">
        <f t="shared" si="10"/>
        <v/>
      </c>
      <c r="E34" s="38" t="str">
        <f t="shared" si="2"/>
        <v/>
      </c>
      <c r="F34" s="38" t="str">
        <f t="shared" si="2"/>
        <v/>
      </c>
      <c r="G34" s="38" t="str">
        <f t="shared" si="2"/>
        <v/>
      </c>
      <c r="H34" s="34"/>
      <c r="I34" s="39"/>
      <c r="J34" s="40" t="str">
        <f t="shared" si="5"/>
        <v/>
      </c>
      <c r="K34" s="41" t="s">
        <v>55</v>
      </c>
      <c r="L34" s="42"/>
      <c r="M34" s="43"/>
      <c r="N34" s="39"/>
      <c r="O34" s="44"/>
      <c r="P34" s="39"/>
      <c r="Q34" s="45"/>
      <c r="R34" s="39"/>
      <c r="S34" s="42"/>
      <c r="T34" s="33"/>
      <c r="W34" s="46" t="s">
        <v>7</v>
      </c>
      <c r="X34" s="47">
        <f t="shared" si="8"/>
        <v>0</v>
      </c>
    </row>
    <row r="35" spans="1:39" s="46" customFormat="1" ht="20.25" hidden="1" customHeight="1" x14ac:dyDescent="0.2">
      <c r="A35" s="34"/>
      <c r="B35" s="35" t="str">
        <f t="shared" si="4"/>
        <v/>
      </c>
      <c r="C35" s="36" t="str">
        <f t="shared" si="9"/>
        <v/>
      </c>
      <c r="D35" s="37" t="str">
        <f t="shared" si="10"/>
        <v/>
      </c>
      <c r="E35" s="38" t="str">
        <f t="shared" si="2"/>
        <v/>
      </c>
      <c r="F35" s="38" t="str">
        <f t="shared" si="2"/>
        <v/>
      </c>
      <c r="G35" s="38" t="str">
        <f t="shared" si="2"/>
        <v/>
      </c>
      <c r="H35" s="34"/>
      <c r="I35" s="39"/>
      <c r="J35" s="40" t="str">
        <f t="shared" si="5"/>
        <v/>
      </c>
      <c r="K35" s="41" t="s">
        <v>55</v>
      </c>
      <c r="L35" s="42"/>
      <c r="M35" s="43"/>
      <c r="N35" s="39"/>
      <c r="O35" s="44"/>
      <c r="P35" s="39"/>
      <c r="Q35" s="45"/>
      <c r="R35" s="39"/>
      <c r="S35" s="42"/>
      <c r="T35" s="33"/>
      <c r="W35" s="46" t="s">
        <v>7</v>
      </c>
      <c r="X35" s="47">
        <f t="shared" si="8"/>
        <v>0</v>
      </c>
    </row>
    <row r="36" spans="1:39" s="46" customFormat="1" ht="20.25" hidden="1" customHeight="1" x14ac:dyDescent="0.2">
      <c r="A36" s="34"/>
      <c r="B36" s="35" t="str">
        <f t="shared" si="4"/>
        <v/>
      </c>
      <c r="C36" s="36" t="str">
        <f t="shared" si="9"/>
        <v/>
      </c>
      <c r="D36" s="37" t="str">
        <f t="shared" si="10"/>
        <v/>
      </c>
      <c r="E36" s="38" t="str">
        <f t="shared" si="2"/>
        <v/>
      </c>
      <c r="F36" s="38" t="str">
        <f t="shared" si="2"/>
        <v/>
      </c>
      <c r="G36" s="38" t="str">
        <f t="shared" si="2"/>
        <v/>
      </c>
      <c r="H36" s="34"/>
      <c r="I36" s="39"/>
      <c r="J36" s="40" t="str">
        <f t="shared" si="5"/>
        <v/>
      </c>
      <c r="K36" s="41" t="s">
        <v>55</v>
      </c>
      <c r="L36" s="42"/>
      <c r="M36" s="43"/>
      <c r="N36" s="39"/>
      <c r="O36" s="44"/>
      <c r="P36" s="39"/>
      <c r="Q36" s="45"/>
      <c r="R36" s="39"/>
      <c r="S36" s="42"/>
      <c r="T36" s="33"/>
      <c r="W36" s="46" t="s">
        <v>7</v>
      </c>
      <c r="X36" s="47">
        <f t="shared" si="8"/>
        <v>0</v>
      </c>
    </row>
    <row r="37" spans="1:39" s="46" customFormat="1" ht="20.25" hidden="1" customHeight="1" x14ac:dyDescent="0.2">
      <c r="A37" s="34"/>
      <c r="B37" s="35" t="str">
        <f t="shared" si="4"/>
        <v/>
      </c>
      <c r="C37" s="36" t="str">
        <f t="shared" si="9"/>
        <v/>
      </c>
      <c r="D37" s="37" t="str">
        <f t="shared" si="10"/>
        <v/>
      </c>
      <c r="E37" s="38" t="str">
        <f t="shared" si="2"/>
        <v/>
      </c>
      <c r="F37" s="38" t="str">
        <f t="shared" si="2"/>
        <v/>
      </c>
      <c r="G37" s="38" t="str">
        <f t="shared" si="2"/>
        <v/>
      </c>
      <c r="H37" s="34"/>
      <c r="I37" s="39"/>
      <c r="J37" s="40" t="str">
        <f t="shared" si="5"/>
        <v/>
      </c>
      <c r="K37" s="41" t="s">
        <v>55</v>
      </c>
      <c r="L37" s="42"/>
      <c r="M37" s="43"/>
      <c r="N37" s="39"/>
      <c r="O37" s="44"/>
      <c r="P37" s="39"/>
      <c r="Q37" s="45"/>
      <c r="R37" s="39"/>
      <c r="S37" s="42"/>
      <c r="T37" s="33"/>
      <c r="W37" s="46" t="s">
        <v>7</v>
      </c>
      <c r="X37" s="47">
        <f t="shared" si="8"/>
        <v>0</v>
      </c>
    </row>
    <row r="38" spans="1:39" s="46" customFormat="1" ht="20.25" hidden="1" customHeight="1" x14ac:dyDescent="0.2">
      <c r="A38" s="34"/>
      <c r="B38" s="35" t="str">
        <f t="shared" si="4"/>
        <v/>
      </c>
      <c r="C38" s="36" t="str">
        <f t="shared" si="9"/>
        <v/>
      </c>
      <c r="D38" s="37" t="str">
        <f t="shared" si="10"/>
        <v/>
      </c>
      <c r="E38" s="38" t="str">
        <f t="shared" si="2"/>
        <v/>
      </c>
      <c r="F38" s="38" t="str">
        <f t="shared" si="2"/>
        <v/>
      </c>
      <c r="G38" s="38" t="str">
        <f t="shared" si="2"/>
        <v/>
      </c>
      <c r="H38" s="34"/>
      <c r="I38" s="39"/>
      <c r="J38" s="40" t="str">
        <f t="shared" si="5"/>
        <v/>
      </c>
      <c r="K38" s="41" t="s">
        <v>55</v>
      </c>
      <c r="L38" s="42"/>
      <c r="M38" s="43"/>
      <c r="N38" s="39"/>
      <c r="O38" s="44"/>
      <c r="P38" s="39"/>
      <c r="Q38" s="45"/>
      <c r="R38" s="39"/>
      <c r="S38" s="42"/>
      <c r="T38" s="33"/>
      <c r="W38" s="46" t="s">
        <v>7</v>
      </c>
      <c r="X38" s="47">
        <f t="shared" si="8"/>
        <v>0</v>
      </c>
    </row>
    <row r="39" spans="1:39" s="46" customFormat="1" ht="20.25" hidden="1" customHeight="1" x14ac:dyDescent="0.2">
      <c r="A39" s="34"/>
      <c r="B39" s="35" t="str">
        <f t="shared" si="4"/>
        <v/>
      </c>
      <c r="C39" s="36" t="str">
        <f t="shared" si="9"/>
        <v/>
      </c>
      <c r="D39" s="37" t="str">
        <f t="shared" si="10"/>
        <v/>
      </c>
      <c r="E39" s="38" t="str">
        <f t="shared" si="2"/>
        <v/>
      </c>
      <c r="F39" s="38" t="str">
        <f t="shared" si="2"/>
        <v/>
      </c>
      <c r="G39" s="38" t="str">
        <f t="shared" si="2"/>
        <v/>
      </c>
      <c r="H39" s="34"/>
      <c r="I39" s="39"/>
      <c r="J39" s="40" t="str">
        <f t="shared" si="5"/>
        <v/>
      </c>
      <c r="K39" s="41" t="s">
        <v>55</v>
      </c>
      <c r="L39" s="42"/>
      <c r="M39" s="43"/>
      <c r="N39" s="39"/>
      <c r="O39" s="44"/>
      <c r="P39" s="39"/>
      <c r="Q39" s="45"/>
      <c r="R39" s="39"/>
      <c r="S39" s="42"/>
      <c r="T39" s="33"/>
      <c r="W39" s="46" t="s">
        <v>7</v>
      </c>
      <c r="X39" s="47">
        <f t="shared" si="8"/>
        <v>0</v>
      </c>
    </row>
    <row r="40" spans="1:39" s="46" customFormat="1" ht="20.25" hidden="1" customHeight="1" x14ac:dyDescent="0.2">
      <c r="A40" s="34"/>
      <c r="B40" s="35" t="str">
        <f t="shared" si="4"/>
        <v/>
      </c>
      <c r="C40" s="36" t="str">
        <f t="shared" si="9"/>
        <v/>
      </c>
      <c r="D40" s="37" t="str">
        <f t="shared" si="10"/>
        <v/>
      </c>
      <c r="E40" s="38" t="str">
        <f t="shared" si="2"/>
        <v/>
      </c>
      <c r="F40" s="38" t="str">
        <f t="shared" si="2"/>
        <v/>
      </c>
      <c r="G40" s="38" t="str">
        <f t="shared" si="2"/>
        <v/>
      </c>
      <c r="H40" s="34"/>
      <c r="I40" s="39"/>
      <c r="J40" s="40" t="str">
        <f t="shared" si="5"/>
        <v/>
      </c>
      <c r="K40" s="41" t="s">
        <v>55</v>
      </c>
      <c r="L40" s="42"/>
      <c r="M40" s="43"/>
      <c r="N40" s="39"/>
      <c r="O40" s="44"/>
      <c r="P40" s="39"/>
      <c r="Q40" s="45"/>
      <c r="R40" s="39"/>
      <c r="S40" s="42"/>
      <c r="T40" s="33"/>
      <c r="W40" s="46" t="s">
        <v>7</v>
      </c>
      <c r="X40" s="47">
        <f t="shared" si="8"/>
        <v>0</v>
      </c>
    </row>
    <row r="41" spans="1:39" s="46" customFormat="1" ht="20.25" hidden="1" customHeight="1" x14ac:dyDescent="0.2">
      <c r="A41" s="34"/>
      <c r="B41" s="35" t="str">
        <f t="shared" si="4"/>
        <v/>
      </c>
      <c r="C41" s="36" t="str">
        <f t="shared" si="9"/>
        <v/>
      </c>
      <c r="D41" s="37" t="str">
        <f t="shared" si="10"/>
        <v/>
      </c>
      <c r="E41" s="38" t="str">
        <f t="shared" si="2"/>
        <v/>
      </c>
      <c r="F41" s="38" t="str">
        <f t="shared" si="2"/>
        <v/>
      </c>
      <c r="G41" s="38" t="str">
        <f t="shared" si="2"/>
        <v/>
      </c>
      <c r="H41" s="34"/>
      <c r="I41" s="39"/>
      <c r="J41" s="40" t="str">
        <f t="shared" si="5"/>
        <v/>
      </c>
      <c r="K41" s="41" t="s">
        <v>55</v>
      </c>
      <c r="L41" s="42"/>
      <c r="M41" s="43"/>
      <c r="N41" s="39"/>
      <c r="O41" s="44"/>
      <c r="P41" s="39"/>
      <c r="Q41" s="45"/>
      <c r="R41" s="39"/>
      <c r="S41" s="42"/>
      <c r="T41" s="33"/>
      <c r="W41" s="46" t="s">
        <v>7</v>
      </c>
      <c r="X41" s="47">
        <f t="shared" si="8"/>
        <v>0</v>
      </c>
    </row>
    <row r="42" spans="1:39" s="46" customFormat="1" ht="20.25" hidden="1" customHeight="1" x14ac:dyDescent="0.2">
      <c r="A42" s="34"/>
      <c r="B42" s="35" t="str">
        <f t="shared" si="4"/>
        <v/>
      </c>
      <c r="C42" s="36" t="str">
        <f t="shared" si="9"/>
        <v/>
      </c>
      <c r="D42" s="37" t="str">
        <f t="shared" si="10"/>
        <v/>
      </c>
      <c r="E42" s="38" t="str">
        <f t="shared" si="2"/>
        <v/>
      </c>
      <c r="F42" s="38" t="str">
        <f t="shared" si="2"/>
        <v/>
      </c>
      <c r="G42" s="38" t="str">
        <f t="shared" si="2"/>
        <v/>
      </c>
      <c r="H42" s="34"/>
      <c r="I42" s="39"/>
      <c r="J42" s="40" t="str">
        <f t="shared" si="5"/>
        <v/>
      </c>
      <c r="K42" s="41" t="s">
        <v>55</v>
      </c>
      <c r="L42" s="42"/>
      <c r="M42" s="43"/>
      <c r="N42" s="39"/>
      <c r="O42" s="44"/>
      <c r="P42" s="39"/>
      <c r="Q42" s="45"/>
      <c r="R42" s="39"/>
      <c r="S42" s="42"/>
      <c r="T42" s="33"/>
      <c r="W42" s="46" t="s">
        <v>7</v>
      </c>
      <c r="X42" s="47">
        <f t="shared" si="8"/>
        <v>0</v>
      </c>
    </row>
    <row r="43" spans="1:39" s="46" customFormat="1" ht="20.25" hidden="1" customHeight="1" x14ac:dyDescent="0.2">
      <c r="A43" s="34"/>
      <c r="B43" s="35" t="str">
        <f t="shared" si="4"/>
        <v/>
      </c>
      <c r="C43" s="36" t="str">
        <f t="shared" si="9"/>
        <v/>
      </c>
      <c r="D43" s="37" t="str">
        <f t="shared" si="10"/>
        <v/>
      </c>
      <c r="E43" s="38" t="str">
        <f t="shared" si="2"/>
        <v/>
      </c>
      <c r="F43" s="38" t="str">
        <f t="shared" si="2"/>
        <v/>
      </c>
      <c r="G43" s="38" t="str">
        <f t="shared" si="2"/>
        <v/>
      </c>
      <c r="H43" s="34"/>
      <c r="I43" s="39"/>
      <c r="J43" s="40" t="str">
        <f t="shared" si="5"/>
        <v/>
      </c>
      <c r="K43" s="41" t="s">
        <v>55</v>
      </c>
      <c r="L43" s="42"/>
      <c r="M43" s="43"/>
      <c r="N43" s="39"/>
      <c r="O43" s="44"/>
      <c r="P43" s="39"/>
      <c r="Q43" s="45"/>
      <c r="R43" s="39"/>
      <c r="S43" s="42"/>
      <c r="T43" s="33"/>
      <c r="W43" s="46" t="s">
        <v>7</v>
      </c>
      <c r="X43" s="47">
        <f t="shared" si="8"/>
        <v>0</v>
      </c>
    </row>
    <row r="44" spans="1:39" s="46" customFormat="1" ht="26.25" hidden="1" customHeight="1" x14ac:dyDescent="0.2">
      <c r="A44" s="34"/>
      <c r="B44" s="102"/>
      <c r="C44" s="102"/>
      <c r="D44" s="102"/>
      <c r="E44" s="102"/>
      <c r="F44" s="102"/>
      <c r="G44" s="103"/>
      <c r="H44" s="34"/>
      <c r="I44" s="39"/>
      <c r="J44" s="40" t="str">
        <f>IF(B44&lt;&gt;"","X","")</f>
        <v/>
      </c>
      <c r="K44" s="48" t="s">
        <v>56</v>
      </c>
      <c r="L44" s="40"/>
      <c r="M44" s="40"/>
      <c r="N44" s="40"/>
      <c r="O44" s="40"/>
      <c r="P44" s="40"/>
      <c r="Q44" s="40"/>
      <c r="R44" s="40"/>
      <c r="S44" s="40"/>
      <c r="T44" s="33"/>
      <c r="U44" s="40" t="str">
        <f t="shared" ref="U44:AM44" si="11">IF(W44&lt;&gt;"","X","")</f>
        <v/>
      </c>
      <c r="V44" s="40" t="str">
        <f t="shared" si="11"/>
        <v/>
      </c>
      <c r="W44" s="40" t="str">
        <f t="shared" si="11"/>
        <v/>
      </c>
      <c r="X44" s="40" t="str">
        <f t="shared" si="11"/>
        <v/>
      </c>
      <c r="Y44" s="40" t="str">
        <f t="shared" si="11"/>
        <v/>
      </c>
      <c r="Z44" s="40" t="str">
        <f t="shared" si="11"/>
        <v/>
      </c>
      <c r="AA44" s="40" t="str">
        <f t="shared" si="11"/>
        <v/>
      </c>
      <c r="AB44" s="40" t="str">
        <f t="shared" si="11"/>
        <v/>
      </c>
      <c r="AC44" s="40" t="str">
        <f t="shared" si="11"/>
        <v/>
      </c>
      <c r="AD44" s="40" t="str">
        <f t="shared" si="11"/>
        <v/>
      </c>
      <c r="AE44" s="40" t="str">
        <f t="shared" si="11"/>
        <v/>
      </c>
      <c r="AF44" s="40" t="str">
        <f t="shared" si="11"/>
        <v/>
      </c>
      <c r="AG44" s="40" t="str">
        <f t="shared" si="11"/>
        <v/>
      </c>
      <c r="AH44" s="40" t="str">
        <f t="shared" si="11"/>
        <v/>
      </c>
      <c r="AI44" s="40" t="str">
        <f t="shared" si="11"/>
        <v/>
      </c>
      <c r="AJ44" s="40" t="str">
        <f t="shared" si="11"/>
        <v/>
      </c>
      <c r="AK44" s="40" t="str">
        <f t="shared" si="11"/>
        <v/>
      </c>
      <c r="AL44" s="40" t="str">
        <f t="shared" si="11"/>
        <v/>
      </c>
      <c r="AM44" s="40" t="str">
        <f t="shared" si="11"/>
        <v/>
      </c>
    </row>
    <row r="45" spans="1:39" ht="3" customHeight="1" thickBot="1" x14ac:dyDescent="0.25">
      <c r="A45" s="20"/>
      <c r="B45" s="49"/>
      <c r="C45" s="50"/>
      <c r="D45" s="51"/>
      <c r="E45" s="52"/>
      <c r="F45" s="53"/>
      <c r="G45" s="54"/>
      <c r="H45" s="20"/>
      <c r="I45" s="17"/>
      <c r="J45" s="55" t="s">
        <v>29</v>
      </c>
      <c r="K45" s="56"/>
      <c r="L45" s="33" t="s">
        <v>54</v>
      </c>
      <c r="M45" s="33"/>
      <c r="N45" s="33"/>
      <c r="O45" s="33"/>
      <c r="P45" s="33"/>
      <c r="Q45" s="33"/>
      <c r="R45" s="33"/>
      <c r="S45" s="33"/>
      <c r="T45" s="33"/>
    </row>
    <row r="46" spans="1:39" ht="24.75" customHeight="1" thickBot="1" x14ac:dyDescent="0.25">
      <c r="B46" s="57">
        <f ca="1">NOW()</f>
        <v>43302.852820717591</v>
      </c>
      <c r="C46" s="58">
        <f>IF(O46&gt;0,"",X46)</f>
        <v>3.4580000000000006</v>
      </c>
      <c r="D46" s="59"/>
      <c r="E46" s="60">
        <f>IF($O$46&gt;0,"-----",IF($L$5&lt;&gt;"",$L$5*E10,E10*$C$46))</f>
        <v>3.4580000000000006</v>
      </c>
      <c r="F46" s="60">
        <f>IF($O$46&gt;0,"-----",IF($L$5&lt;&gt;"",$L$5*F10,F10*$C$46))</f>
        <v>6.9160000000000013</v>
      </c>
      <c r="G46" s="60">
        <f>IF($O$46&gt;0,"-----",IF($L$5&lt;&gt;"",$L$5*G10,G10*$C$46))</f>
        <v>10.374000000000002</v>
      </c>
      <c r="H46" s="20"/>
      <c r="I46" s="17"/>
      <c r="J46" s="55" t="s">
        <v>29</v>
      </c>
      <c r="K46" s="61"/>
      <c r="L46" s="61"/>
      <c r="M46" s="61"/>
      <c r="N46" s="61"/>
      <c r="O46" s="62">
        <f>COUNTIF(O12:O43,"=St.")</f>
        <v>0</v>
      </c>
      <c r="P46" s="61"/>
      <c r="Q46" s="61"/>
      <c r="R46" s="9"/>
      <c r="X46" s="63">
        <f>SUM(X11:X45)</f>
        <v>3.4580000000000006</v>
      </c>
    </row>
    <row r="47" spans="1:39" ht="0.75" hidden="1" customHeight="1" x14ac:dyDescent="0.2">
      <c r="B47" s="64"/>
      <c r="C47" s="65"/>
      <c r="D47" s="65"/>
      <c r="E47" s="66">
        <f>IF($L$5&lt;&gt;"",E10*$L$5/$C$46,E10)</f>
        <v>1</v>
      </c>
      <c r="F47" s="66">
        <f>IF($L$5&lt;&gt;"",F10*$L$5/$C$46,F10)</f>
        <v>2</v>
      </c>
      <c r="G47" s="66">
        <f>IF($L$5&lt;&gt;"",G10*$L$5/$C$46,G10)</f>
        <v>3</v>
      </c>
      <c r="H47" s="20"/>
      <c r="I47" s="17"/>
      <c r="J47" s="55"/>
      <c r="K47" s="61"/>
      <c r="L47" s="61"/>
      <c r="M47" s="61"/>
      <c r="N47" s="61"/>
      <c r="O47" s="61"/>
      <c r="P47" s="61"/>
      <c r="Q47" s="61"/>
      <c r="R47" s="17"/>
    </row>
    <row r="48" spans="1:39" ht="2.25" hidden="1" customHeight="1" x14ac:dyDescent="0.2">
      <c r="B48" s="64"/>
      <c r="C48" s="65"/>
      <c r="D48" s="65"/>
      <c r="E48" s="67"/>
      <c r="F48" s="67"/>
      <c r="G48" s="67"/>
      <c r="H48" s="8"/>
      <c r="I48" s="13"/>
      <c r="J48" s="55"/>
      <c r="K48" s="61"/>
      <c r="L48" s="61"/>
      <c r="M48" s="61"/>
      <c r="N48" s="61"/>
      <c r="O48" s="61"/>
      <c r="P48" s="61"/>
      <c r="Q48" s="61"/>
      <c r="R48" s="17"/>
    </row>
    <row r="49" spans="1:18" ht="3.75" customHeight="1" x14ac:dyDescent="0.2">
      <c r="B49" s="68"/>
      <c r="G49" s="8"/>
      <c r="H49" s="8"/>
      <c r="I49" s="13"/>
      <c r="J49" s="69" t="s">
        <v>29</v>
      </c>
      <c r="K49" s="17"/>
      <c r="L49" s="17"/>
      <c r="M49" s="17"/>
      <c r="N49" s="17"/>
      <c r="O49" s="17"/>
      <c r="P49" s="17"/>
      <c r="Q49" s="17"/>
      <c r="R49" s="17"/>
    </row>
    <row r="50" spans="1:18" s="72" customFormat="1" ht="3.75" customHeight="1" x14ac:dyDescent="0.2">
      <c r="A50" s="70"/>
      <c r="B50" s="70"/>
      <c r="C50" s="71"/>
      <c r="D50" s="71"/>
      <c r="E50" s="8"/>
      <c r="F50" s="71"/>
      <c r="G50" s="70"/>
      <c r="H50" s="70"/>
      <c r="I50" s="70"/>
      <c r="J50" s="55" t="s">
        <v>29</v>
      </c>
    </row>
    <row r="51" spans="1:18" ht="3" customHeight="1" x14ac:dyDescent="0.2">
      <c r="A51" s="16"/>
      <c r="B51" s="16"/>
      <c r="C51" s="16"/>
      <c r="D51" s="16"/>
      <c r="E51" s="16"/>
      <c r="F51" s="16"/>
      <c r="G51" s="16"/>
      <c r="H51" s="16"/>
      <c r="I51" s="9"/>
      <c r="J51" s="55" t="s">
        <v>29</v>
      </c>
      <c r="K51" s="9"/>
      <c r="L51" s="9"/>
      <c r="M51" s="9"/>
      <c r="N51" s="9"/>
      <c r="O51" s="9"/>
      <c r="P51" s="9"/>
      <c r="Q51" s="9"/>
      <c r="R51" s="9"/>
    </row>
    <row r="52" spans="1:18" ht="11.25" customHeight="1" x14ac:dyDescent="0.2">
      <c r="A52" s="13"/>
      <c r="G52" s="8"/>
      <c r="H52" s="8"/>
      <c r="J52" s="73" t="s">
        <v>29</v>
      </c>
    </row>
    <row r="53" spans="1:18" s="78" customFormat="1" ht="18" x14ac:dyDescent="0.25">
      <c r="A53" s="74"/>
      <c r="B53" s="75" t="s">
        <v>35</v>
      </c>
      <c r="C53" s="76"/>
      <c r="D53" s="76"/>
      <c r="E53" s="76"/>
      <c r="F53" s="76"/>
      <c r="G53" s="76"/>
      <c r="H53" s="77"/>
      <c r="I53" s="77"/>
      <c r="J53" s="73" t="str">
        <f>IF(J54="X","X","")</f>
        <v>X</v>
      </c>
      <c r="K53" s="77"/>
      <c r="L53" s="77"/>
      <c r="M53" s="77"/>
      <c r="N53" s="77"/>
      <c r="O53" s="77"/>
      <c r="P53" s="77"/>
      <c r="Q53" s="77"/>
      <c r="R53" s="77"/>
    </row>
    <row r="54" spans="1:18" s="78" customFormat="1" ht="144" customHeight="1" x14ac:dyDescent="0.25">
      <c r="A54" s="77"/>
      <c r="B54" s="99" t="s">
        <v>89</v>
      </c>
      <c r="C54" s="93"/>
      <c r="D54" s="93"/>
      <c r="E54" s="93"/>
      <c r="F54" s="93"/>
      <c r="G54" s="94"/>
      <c r="H54" s="77"/>
      <c r="I54" s="77"/>
      <c r="J54" s="73" t="str">
        <f>IF(B54&lt;&gt;"","X","")</f>
        <v>X</v>
      </c>
      <c r="K54" s="77"/>
      <c r="L54" s="77"/>
      <c r="M54" s="77"/>
      <c r="N54" s="77"/>
      <c r="O54" s="77"/>
      <c r="P54" s="77"/>
      <c r="Q54" s="77"/>
      <c r="R54" s="77"/>
    </row>
    <row r="55" spans="1:18" ht="12.75" x14ac:dyDescent="0.2">
      <c r="B55" s="13"/>
      <c r="C55" s="13"/>
      <c r="D55" s="13"/>
      <c r="E55" s="13"/>
      <c r="F55" s="13"/>
      <c r="G55" s="13"/>
      <c r="H55" s="13"/>
      <c r="J55" s="73" t="str">
        <f>IF(J53="X","X","")</f>
        <v>X</v>
      </c>
    </row>
    <row r="56" spans="1:18" s="78" customFormat="1" ht="18" hidden="1" x14ac:dyDescent="0.25">
      <c r="A56" s="74"/>
      <c r="B56" s="75" t="s">
        <v>65</v>
      </c>
      <c r="C56" s="76"/>
      <c r="D56" s="76"/>
      <c r="E56" s="76"/>
      <c r="F56" s="76"/>
      <c r="G56" s="76"/>
      <c r="H56" s="77"/>
      <c r="I56" s="77"/>
      <c r="J56" s="73" t="str">
        <f>IF(J57="X","X","")</f>
        <v/>
      </c>
      <c r="K56" s="77"/>
      <c r="L56" s="77"/>
      <c r="M56" s="77"/>
      <c r="N56" s="77"/>
      <c r="O56" s="77"/>
      <c r="P56" s="77"/>
      <c r="Q56" s="77"/>
      <c r="R56" s="77"/>
    </row>
    <row r="57" spans="1:18" s="78" customFormat="1" ht="74.25" hidden="1" customHeight="1" x14ac:dyDescent="0.25">
      <c r="A57" s="77"/>
      <c r="B57" s="92"/>
      <c r="C57" s="93"/>
      <c r="D57" s="93"/>
      <c r="E57" s="93"/>
      <c r="F57" s="93"/>
      <c r="G57" s="94"/>
      <c r="H57" s="77"/>
      <c r="I57" s="77"/>
      <c r="J57" s="73" t="str">
        <f>IF(B57&lt;&gt;"","X","")</f>
        <v/>
      </c>
      <c r="K57" s="77"/>
      <c r="L57" s="77"/>
      <c r="M57" s="77"/>
      <c r="N57" s="77"/>
      <c r="O57" s="77"/>
      <c r="P57" s="77"/>
      <c r="Q57" s="77"/>
      <c r="R57" s="77"/>
    </row>
    <row r="58" spans="1:18" ht="9" hidden="1" customHeight="1" x14ac:dyDescent="0.2">
      <c r="B58" s="13"/>
      <c r="C58" s="13"/>
      <c r="D58" s="13"/>
      <c r="E58" s="13"/>
      <c r="F58" s="13"/>
      <c r="G58" s="13"/>
      <c r="H58" s="13"/>
      <c r="J58" s="73" t="str">
        <f>IF(J56="X","X","")</f>
        <v/>
      </c>
    </row>
    <row r="59" spans="1:18" s="78" customFormat="1" ht="18" hidden="1" x14ac:dyDescent="0.25">
      <c r="A59" s="74"/>
      <c r="B59" s="79" t="s">
        <v>11</v>
      </c>
      <c r="C59" s="80"/>
      <c r="D59" s="80"/>
      <c r="E59" s="80"/>
      <c r="F59" s="80"/>
      <c r="G59" s="80"/>
      <c r="H59" s="77"/>
      <c r="I59" s="77"/>
      <c r="J59" s="73" t="str">
        <f>IF(COUNTIF(J60:J61,"X") &gt; 0, "X","")</f>
        <v/>
      </c>
      <c r="K59" s="77"/>
      <c r="L59" s="77"/>
      <c r="M59" s="77"/>
      <c r="N59" s="77"/>
      <c r="O59" s="77"/>
      <c r="P59" s="77"/>
      <c r="Q59" s="77"/>
      <c r="R59" s="77"/>
    </row>
    <row r="60" spans="1:18" s="78" customFormat="1" ht="18.75" hidden="1" customHeight="1" x14ac:dyDescent="0.25">
      <c r="A60" s="74"/>
      <c r="B60" s="81" t="s">
        <v>12</v>
      </c>
      <c r="C60" s="91"/>
      <c r="D60" s="91"/>
      <c r="E60" s="91"/>
      <c r="F60" s="91"/>
      <c r="G60" s="91"/>
      <c r="H60" s="77"/>
      <c r="I60" s="77"/>
      <c r="J60" s="73" t="str">
        <f>IF(C60&lt;&gt;"","X","")</f>
        <v/>
      </c>
      <c r="K60" s="77"/>
      <c r="L60" s="77"/>
      <c r="M60" s="77"/>
      <c r="N60" s="77"/>
      <c r="O60" s="77"/>
      <c r="P60" s="77"/>
      <c r="Q60" s="77"/>
      <c r="R60" s="77"/>
    </row>
    <row r="61" spans="1:18" s="78" customFormat="1" ht="18.75" hidden="1" customHeight="1" x14ac:dyDescent="0.25">
      <c r="A61" s="74"/>
      <c r="B61" s="81" t="s">
        <v>15</v>
      </c>
      <c r="C61" s="91"/>
      <c r="D61" s="91"/>
      <c r="E61" s="91"/>
      <c r="F61" s="91"/>
      <c r="G61" s="91"/>
      <c r="H61" s="77"/>
      <c r="I61" s="77"/>
      <c r="J61" s="73" t="str">
        <f>IF(C61&lt;&gt;"","X","")</f>
        <v/>
      </c>
      <c r="K61" s="77"/>
      <c r="L61" s="77"/>
      <c r="M61" s="77"/>
      <c r="N61" s="77"/>
      <c r="O61" s="77"/>
      <c r="P61" s="77"/>
      <c r="Q61" s="77"/>
      <c r="R61" s="77"/>
    </row>
    <row r="62" spans="1:18" s="78" customFormat="1" ht="47.25" hidden="1" customHeight="1" x14ac:dyDescent="0.25">
      <c r="A62" s="74"/>
      <c r="B62" s="81" t="s">
        <v>17</v>
      </c>
      <c r="C62" s="91"/>
      <c r="D62" s="91"/>
      <c r="E62" s="91"/>
      <c r="F62" s="91"/>
      <c r="G62" s="91"/>
      <c r="H62" s="77"/>
      <c r="I62" s="77"/>
      <c r="J62" s="73" t="str">
        <f>IF(C62&lt;&gt;"","X","")</f>
        <v/>
      </c>
      <c r="K62" s="77"/>
      <c r="L62" s="77"/>
      <c r="M62" s="77"/>
      <c r="N62" s="77"/>
      <c r="O62" s="77"/>
      <c r="P62" s="77"/>
      <c r="Q62" s="77"/>
      <c r="R62" s="77"/>
    </row>
    <row r="63" spans="1:18" s="78" customFormat="1" ht="12" hidden="1" customHeight="1" x14ac:dyDescent="0.25">
      <c r="A63" s="74"/>
      <c r="B63" s="81"/>
      <c r="C63" s="81"/>
      <c r="D63" s="81"/>
      <c r="E63" s="81"/>
      <c r="F63" s="81"/>
      <c r="G63" s="81"/>
      <c r="H63" s="77"/>
      <c r="I63" s="77"/>
      <c r="J63" s="73" t="str">
        <f>IF(J59="X","X","")</f>
        <v/>
      </c>
      <c r="K63" s="77"/>
      <c r="L63" s="77"/>
      <c r="M63" s="77"/>
      <c r="N63" s="77"/>
      <c r="O63" s="77"/>
      <c r="P63" s="77"/>
      <c r="Q63" s="77"/>
      <c r="R63" s="77"/>
    </row>
    <row r="64" spans="1:18" s="78" customFormat="1" ht="18.75" hidden="1" customHeight="1" x14ac:dyDescent="0.25">
      <c r="A64" s="74"/>
      <c r="B64" s="79" t="s">
        <v>13</v>
      </c>
      <c r="C64" s="82"/>
      <c r="D64" s="82"/>
      <c r="E64" s="82"/>
      <c r="F64" s="82"/>
      <c r="G64" s="82"/>
      <c r="H64" s="77"/>
      <c r="I64" s="77"/>
      <c r="J64" s="73" t="str">
        <f>IF(COUNTIF(J65:J66,"X") &gt; 0, "X","")</f>
        <v/>
      </c>
      <c r="K64" s="77"/>
      <c r="L64" s="77"/>
      <c r="M64" s="77"/>
      <c r="N64" s="77"/>
      <c r="O64" s="77"/>
      <c r="P64" s="77"/>
      <c r="Q64" s="77"/>
      <c r="R64" s="77"/>
    </row>
    <row r="65" spans="1:18" s="78" customFormat="1" ht="18.75" hidden="1" customHeight="1" x14ac:dyDescent="0.25">
      <c r="A65" s="74"/>
      <c r="B65" s="81" t="s">
        <v>12</v>
      </c>
      <c r="C65" s="91"/>
      <c r="D65" s="91"/>
      <c r="E65" s="91"/>
      <c r="F65" s="91"/>
      <c r="G65" s="91"/>
      <c r="H65" s="77"/>
      <c r="I65" s="77"/>
      <c r="J65" s="73" t="str">
        <f>IF(C65&lt;&gt;"","X","")</f>
        <v/>
      </c>
      <c r="K65" s="77"/>
      <c r="L65" s="77"/>
      <c r="M65" s="77"/>
      <c r="N65" s="77"/>
      <c r="O65" s="77"/>
      <c r="P65" s="77"/>
      <c r="Q65" s="77"/>
      <c r="R65" s="77"/>
    </row>
    <row r="66" spans="1:18" s="78" customFormat="1" ht="18.75" hidden="1" customHeight="1" x14ac:dyDescent="0.25">
      <c r="A66" s="74"/>
      <c r="B66" s="81" t="s">
        <v>15</v>
      </c>
      <c r="C66" s="91"/>
      <c r="D66" s="91"/>
      <c r="E66" s="91"/>
      <c r="F66" s="91"/>
      <c r="G66" s="91"/>
      <c r="H66" s="77"/>
      <c r="I66" s="77"/>
      <c r="J66" s="73" t="str">
        <f>IF(C66&lt;&gt;"","X","")</f>
        <v/>
      </c>
      <c r="K66" s="77"/>
      <c r="L66" s="77"/>
      <c r="M66" s="77"/>
      <c r="N66" s="77"/>
      <c r="O66" s="77"/>
      <c r="P66" s="77"/>
      <c r="Q66" s="77"/>
      <c r="R66" s="77"/>
    </row>
    <row r="67" spans="1:18" s="78" customFormat="1" ht="18.75" hidden="1" customHeight="1" x14ac:dyDescent="0.25">
      <c r="A67" s="74"/>
      <c r="B67" s="81" t="s">
        <v>17</v>
      </c>
      <c r="C67" s="91"/>
      <c r="D67" s="91"/>
      <c r="E67" s="91"/>
      <c r="F67" s="91"/>
      <c r="G67" s="91"/>
      <c r="H67" s="77"/>
      <c r="I67" s="77"/>
      <c r="J67" s="73" t="str">
        <f>IF(C67&lt;&gt;"","X","")</f>
        <v/>
      </c>
      <c r="K67" s="77"/>
      <c r="L67" s="77"/>
      <c r="M67" s="77"/>
      <c r="N67" s="77"/>
      <c r="O67" s="77"/>
      <c r="P67" s="77"/>
      <c r="Q67" s="77"/>
      <c r="R67" s="77"/>
    </row>
    <row r="68" spans="1:18" s="78" customFormat="1" ht="12" hidden="1" customHeight="1" x14ac:dyDescent="0.25">
      <c r="A68" s="74"/>
      <c r="B68" s="81"/>
      <c r="C68" s="82"/>
      <c r="D68" s="82"/>
      <c r="E68" s="82"/>
      <c r="F68" s="82"/>
      <c r="G68" s="82"/>
      <c r="H68" s="77"/>
      <c r="I68" s="77"/>
      <c r="J68" s="73" t="str">
        <f>IF(J64="X","X","")</f>
        <v/>
      </c>
      <c r="K68" s="77"/>
      <c r="L68" s="77"/>
      <c r="M68" s="77"/>
      <c r="N68" s="77"/>
      <c r="O68" s="77"/>
      <c r="P68" s="77"/>
      <c r="Q68" s="77"/>
      <c r="R68" s="77"/>
    </row>
    <row r="69" spans="1:18" s="78" customFormat="1" ht="18.75" hidden="1" customHeight="1" x14ac:dyDescent="0.25">
      <c r="A69" s="74"/>
      <c r="B69" s="79" t="s">
        <v>41</v>
      </c>
      <c r="C69" s="82"/>
      <c r="D69" s="82"/>
      <c r="E69" s="82"/>
      <c r="F69" s="82"/>
      <c r="G69" s="82"/>
      <c r="H69" s="77"/>
      <c r="I69" s="77"/>
      <c r="J69" s="73" t="str">
        <f>IF(COUNTIF(J70:J71,"X") &gt; 0, "X","")</f>
        <v/>
      </c>
      <c r="K69" s="77"/>
      <c r="L69" s="77"/>
      <c r="M69" s="77"/>
      <c r="N69" s="77"/>
      <c r="O69" s="77"/>
      <c r="P69" s="77"/>
      <c r="Q69" s="77"/>
      <c r="R69" s="77"/>
    </row>
    <row r="70" spans="1:18" s="78" customFormat="1" ht="18.75" hidden="1" customHeight="1" x14ac:dyDescent="0.25">
      <c r="A70" s="74"/>
      <c r="B70" s="81" t="s">
        <v>42</v>
      </c>
      <c r="C70" s="91"/>
      <c r="D70" s="91"/>
      <c r="E70" s="91"/>
      <c r="F70" s="91"/>
      <c r="G70" s="91"/>
      <c r="H70" s="77"/>
      <c r="I70" s="77"/>
      <c r="J70" s="73" t="str">
        <f>IF(C70&lt;&gt;"","X","")</f>
        <v/>
      </c>
      <c r="K70" s="77"/>
      <c r="L70" s="77"/>
      <c r="M70" s="77"/>
      <c r="N70" s="77"/>
      <c r="O70" s="77"/>
      <c r="P70" s="77"/>
      <c r="Q70" s="77"/>
      <c r="R70" s="77"/>
    </row>
    <row r="71" spans="1:18" s="78" customFormat="1" ht="18.75" hidden="1" customHeight="1" x14ac:dyDescent="0.25">
      <c r="A71" s="74"/>
      <c r="B71" s="81" t="s">
        <v>17</v>
      </c>
      <c r="C71" s="91"/>
      <c r="D71" s="91"/>
      <c r="E71" s="91"/>
      <c r="F71" s="91"/>
      <c r="G71" s="91"/>
      <c r="H71" s="77"/>
      <c r="I71" s="77"/>
      <c r="J71" s="73" t="str">
        <f>IF(C71&lt;&gt;"","X","")</f>
        <v/>
      </c>
      <c r="K71" s="77"/>
      <c r="L71" s="77"/>
      <c r="M71" s="77"/>
      <c r="N71" s="77"/>
      <c r="O71" s="77"/>
      <c r="P71" s="77"/>
      <c r="Q71" s="77"/>
      <c r="R71" s="77"/>
    </row>
    <row r="72" spans="1:18" s="78" customFormat="1" ht="12" hidden="1" customHeight="1" x14ac:dyDescent="0.25">
      <c r="A72" s="74"/>
      <c r="B72" s="81"/>
      <c r="C72" s="82"/>
      <c r="D72" s="82"/>
      <c r="E72" s="82"/>
      <c r="F72" s="82"/>
      <c r="G72" s="82"/>
      <c r="H72" s="77"/>
      <c r="I72" s="77"/>
      <c r="J72" s="73" t="str">
        <f>IF(J69="X","X","")</f>
        <v/>
      </c>
      <c r="K72" s="77"/>
      <c r="L72" s="77"/>
      <c r="M72" s="77"/>
      <c r="N72" s="77"/>
      <c r="O72" s="77"/>
      <c r="P72" s="77"/>
      <c r="Q72" s="77"/>
      <c r="R72" s="77"/>
    </row>
    <row r="73" spans="1:18" s="78" customFormat="1" ht="18.75" hidden="1" customHeight="1" x14ac:dyDescent="0.25">
      <c r="A73" s="74"/>
      <c r="B73" s="79" t="s">
        <v>14</v>
      </c>
      <c r="C73" s="82"/>
      <c r="D73" s="82"/>
      <c r="E73" s="82"/>
      <c r="F73" s="82"/>
      <c r="G73" s="82"/>
      <c r="H73" s="77"/>
      <c r="I73" s="77"/>
      <c r="J73" s="73" t="str">
        <f>IF(COUNTIF(J74:J76,"X") &gt; 0, "X","")</f>
        <v/>
      </c>
      <c r="K73" s="77"/>
      <c r="L73" s="77"/>
      <c r="M73" s="77"/>
      <c r="N73" s="77"/>
      <c r="O73" s="77"/>
      <c r="P73" s="77"/>
      <c r="Q73" s="77"/>
      <c r="R73" s="77"/>
    </row>
    <row r="74" spans="1:18" s="78" customFormat="1" ht="18.75" hidden="1" customHeight="1" x14ac:dyDescent="0.25">
      <c r="A74" s="74"/>
      <c r="B74" s="83" t="s">
        <v>16</v>
      </c>
      <c r="C74" s="91"/>
      <c r="D74" s="91"/>
      <c r="E74" s="91"/>
      <c r="F74" s="91"/>
      <c r="G74" s="91"/>
      <c r="H74" s="77"/>
      <c r="I74" s="77"/>
      <c r="J74" s="73" t="str">
        <f>IF(C74&lt;&gt;"","X","")</f>
        <v/>
      </c>
      <c r="K74" s="77"/>
      <c r="L74" s="77"/>
      <c r="M74" s="77"/>
      <c r="N74" s="77"/>
      <c r="O74" s="77"/>
      <c r="P74" s="77"/>
      <c r="Q74" s="77"/>
      <c r="R74" s="77"/>
    </row>
    <row r="75" spans="1:18" s="78" customFormat="1" ht="18.75" hidden="1" customHeight="1" x14ac:dyDescent="0.25">
      <c r="A75" s="74"/>
      <c r="B75" s="81" t="s">
        <v>15</v>
      </c>
      <c r="C75" s="91"/>
      <c r="D75" s="91"/>
      <c r="E75" s="91"/>
      <c r="F75" s="91"/>
      <c r="G75" s="91"/>
      <c r="H75" s="77"/>
      <c r="I75" s="77"/>
      <c r="J75" s="73" t="str">
        <f>IF(C75&lt;&gt;"","X","")</f>
        <v/>
      </c>
      <c r="K75" s="77"/>
      <c r="L75" s="77"/>
      <c r="M75" s="77"/>
      <c r="N75" s="77"/>
      <c r="O75" s="77"/>
      <c r="P75" s="77"/>
      <c r="Q75" s="77"/>
      <c r="R75" s="77"/>
    </row>
    <row r="76" spans="1:18" s="78" customFormat="1" ht="18.75" hidden="1" customHeight="1" x14ac:dyDescent="0.25">
      <c r="A76" s="74"/>
      <c r="B76" s="81" t="s">
        <v>17</v>
      </c>
      <c r="C76" s="91"/>
      <c r="D76" s="91"/>
      <c r="E76" s="91"/>
      <c r="F76" s="91"/>
      <c r="G76" s="91"/>
      <c r="H76" s="77"/>
      <c r="I76" s="77"/>
      <c r="J76" s="73" t="str">
        <f>IF(C76&lt;&gt;"","X","")</f>
        <v/>
      </c>
      <c r="K76" s="77"/>
      <c r="L76" s="77"/>
      <c r="M76" s="77"/>
      <c r="N76" s="77"/>
      <c r="O76" s="77"/>
      <c r="P76" s="77"/>
      <c r="Q76" s="77"/>
      <c r="R76" s="77"/>
    </row>
    <row r="77" spans="1:18" s="78" customFormat="1" ht="12" hidden="1" customHeight="1" x14ac:dyDescent="0.25">
      <c r="A77" s="74"/>
      <c r="B77" s="81"/>
      <c r="C77" s="82"/>
      <c r="D77" s="82"/>
      <c r="E77" s="82"/>
      <c r="F77" s="82"/>
      <c r="G77" s="82"/>
      <c r="H77" s="77"/>
      <c r="I77" s="77"/>
      <c r="J77" s="73" t="str">
        <f>IF(J73="X","X","")</f>
        <v/>
      </c>
      <c r="K77" s="77"/>
      <c r="L77" s="77"/>
      <c r="M77" s="77"/>
      <c r="N77" s="77"/>
      <c r="O77" s="77"/>
      <c r="P77" s="77"/>
      <c r="Q77" s="77"/>
      <c r="R77" s="77"/>
    </row>
    <row r="78" spans="1:18" s="78" customFormat="1" ht="18.75" hidden="1" customHeight="1" x14ac:dyDescent="0.25">
      <c r="A78" s="74"/>
      <c r="B78" s="79" t="s">
        <v>30</v>
      </c>
      <c r="C78" s="82"/>
      <c r="D78" s="82"/>
      <c r="E78" s="82"/>
      <c r="F78" s="82"/>
      <c r="G78" s="82"/>
      <c r="H78" s="77"/>
      <c r="I78" s="77"/>
      <c r="J78" s="73" t="str">
        <f>IF(COUNTIF(J79:J81,"X") &gt; 0, "X","")</f>
        <v/>
      </c>
      <c r="K78" s="77"/>
      <c r="L78" s="77"/>
      <c r="M78" s="77"/>
      <c r="N78" s="77"/>
      <c r="O78" s="77"/>
      <c r="P78" s="77"/>
      <c r="Q78" s="77"/>
      <c r="R78" s="77"/>
    </row>
    <row r="79" spans="1:18" s="78" customFormat="1" ht="18.75" hidden="1" customHeight="1" x14ac:dyDescent="0.25">
      <c r="A79" s="74"/>
      <c r="B79" s="83" t="s">
        <v>16</v>
      </c>
      <c r="C79" s="91"/>
      <c r="D79" s="91"/>
      <c r="E79" s="91"/>
      <c r="F79" s="91"/>
      <c r="G79" s="91"/>
      <c r="H79" s="77"/>
      <c r="I79" s="77"/>
      <c r="J79" s="73" t="str">
        <f>IF(C79&lt;&gt;"","X","")</f>
        <v/>
      </c>
      <c r="K79" s="77"/>
      <c r="L79" s="77"/>
      <c r="M79" s="77"/>
      <c r="N79" s="77"/>
      <c r="O79" s="77"/>
      <c r="P79" s="77"/>
      <c r="Q79" s="77"/>
      <c r="R79" s="77"/>
    </row>
    <row r="80" spans="1:18" s="78" customFormat="1" ht="18.75" hidden="1" customHeight="1" x14ac:dyDescent="0.25">
      <c r="A80" s="74"/>
      <c r="B80" s="81" t="s">
        <v>15</v>
      </c>
      <c r="C80" s="91"/>
      <c r="D80" s="91"/>
      <c r="E80" s="91"/>
      <c r="F80" s="91"/>
      <c r="G80" s="91"/>
      <c r="H80" s="77"/>
      <c r="I80" s="77"/>
      <c r="J80" s="73" t="str">
        <f>IF(C80&lt;&gt;"","X","")</f>
        <v/>
      </c>
      <c r="K80" s="77"/>
      <c r="L80" s="77"/>
      <c r="M80" s="77"/>
      <c r="N80" s="77"/>
      <c r="O80" s="77"/>
      <c r="P80" s="77"/>
      <c r="Q80" s="77"/>
      <c r="R80" s="77"/>
    </row>
    <row r="81" spans="1:18" s="78" customFormat="1" ht="18.75" hidden="1" customHeight="1" x14ac:dyDescent="0.25">
      <c r="A81" s="74"/>
      <c r="B81" s="81" t="s">
        <v>17</v>
      </c>
      <c r="C81" s="91"/>
      <c r="D81" s="91"/>
      <c r="E81" s="91"/>
      <c r="F81" s="91"/>
      <c r="G81" s="91"/>
      <c r="H81" s="77"/>
      <c r="I81" s="77"/>
      <c r="J81" s="73" t="str">
        <f>IF(C81&lt;&gt;"","X","")</f>
        <v/>
      </c>
      <c r="K81" s="77"/>
      <c r="L81" s="77"/>
      <c r="M81" s="77"/>
      <c r="N81" s="77"/>
      <c r="O81" s="77"/>
      <c r="P81" s="77"/>
      <c r="Q81" s="77"/>
      <c r="R81" s="77"/>
    </row>
    <row r="82" spans="1:18" s="78" customFormat="1" ht="12" hidden="1" customHeight="1" x14ac:dyDescent="0.25">
      <c r="A82" s="74"/>
      <c r="B82" s="81"/>
      <c r="C82" s="82"/>
      <c r="D82" s="82"/>
      <c r="E82" s="82"/>
      <c r="F82" s="82"/>
      <c r="G82" s="82"/>
      <c r="H82" s="77"/>
      <c r="I82" s="77"/>
      <c r="J82" s="73" t="str">
        <f>IF(J78="X","X","")</f>
        <v/>
      </c>
      <c r="K82" s="77"/>
      <c r="L82" s="77"/>
      <c r="M82" s="77"/>
      <c r="N82" s="77"/>
      <c r="O82" s="77"/>
      <c r="P82" s="77"/>
      <c r="Q82" s="77"/>
      <c r="R82" s="77"/>
    </row>
    <row r="83" spans="1:18" s="78" customFormat="1" ht="18.75" hidden="1" customHeight="1" x14ac:dyDescent="0.25">
      <c r="A83" s="74"/>
      <c r="B83" s="79" t="s">
        <v>18</v>
      </c>
      <c r="C83" s="82"/>
      <c r="D83" s="82"/>
      <c r="E83" s="82"/>
      <c r="F83" s="82"/>
      <c r="G83" s="82"/>
      <c r="H83" s="77"/>
      <c r="I83" s="77"/>
      <c r="J83" s="73" t="str">
        <f>IF(COUNTIF(J84:J87,"X") &gt; 0, "X","")</f>
        <v/>
      </c>
      <c r="K83" s="77"/>
      <c r="L83" s="77"/>
      <c r="M83" s="77"/>
      <c r="N83" s="77"/>
      <c r="O83" s="77"/>
      <c r="P83" s="77"/>
      <c r="Q83" s="77"/>
      <c r="R83" s="77"/>
    </row>
    <row r="84" spans="1:18" s="78" customFormat="1" ht="18.75" hidden="1" customHeight="1" x14ac:dyDescent="0.25">
      <c r="A84" s="74"/>
      <c r="B84" s="83" t="s">
        <v>19</v>
      </c>
      <c r="C84" s="91"/>
      <c r="D84" s="91"/>
      <c r="E84" s="91"/>
      <c r="F84" s="91"/>
      <c r="G84" s="91"/>
      <c r="H84" s="77"/>
      <c r="I84" s="77"/>
      <c r="J84" s="73" t="str">
        <f>IF(C84&lt;&gt;"","X","")</f>
        <v/>
      </c>
      <c r="K84" s="77"/>
      <c r="L84" s="77"/>
      <c r="M84" s="77"/>
      <c r="N84" s="77"/>
      <c r="O84" s="77"/>
      <c r="P84" s="77"/>
      <c r="Q84" s="77"/>
      <c r="R84" s="77"/>
    </row>
    <row r="85" spans="1:18" s="78" customFormat="1" ht="18.75" hidden="1" customHeight="1" x14ac:dyDescent="0.25">
      <c r="A85" s="74"/>
      <c r="B85" s="81" t="s">
        <v>20</v>
      </c>
      <c r="C85" s="91"/>
      <c r="D85" s="91"/>
      <c r="E85" s="91"/>
      <c r="F85" s="91"/>
      <c r="G85" s="91"/>
      <c r="H85" s="77"/>
      <c r="I85" s="77"/>
      <c r="J85" s="73" t="str">
        <f>IF(C85&lt;&gt;"","X","")</f>
        <v/>
      </c>
      <c r="K85" s="77"/>
      <c r="L85" s="77"/>
      <c r="M85" s="77"/>
      <c r="N85" s="77"/>
      <c r="O85" s="77"/>
      <c r="P85" s="77"/>
      <c r="Q85" s="77"/>
      <c r="R85" s="77"/>
    </row>
    <row r="86" spans="1:18" s="78" customFormat="1" ht="18.75" hidden="1" customHeight="1" x14ac:dyDescent="0.25">
      <c r="A86" s="74"/>
      <c r="B86" s="81" t="s">
        <v>8</v>
      </c>
      <c r="C86" s="91"/>
      <c r="D86" s="91"/>
      <c r="E86" s="91"/>
      <c r="F86" s="91"/>
      <c r="G86" s="91"/>
      <c r="H86" s="77"/>
      <c r="I86" s="77"/>
      <c r="J86" s="73" t="str">
        <f>IF(C86&lt;&gt;"","X","")</f>
        <v/>
      </c>
      <c r="K86" s="77"/>
      <c r="L86" s="77"/>
      <c r="M86" s="77"/>
      <c r="N86" s="77"/>
      <c r="O86" s="77"/>
      <c r="P86" s="77"/>
      <c r="Q86" s="77"/>
      <c r="R86" s="77"/>
    </row>
    <row r="87" spans="1:18" s="78" customFormat="1" ht="19.5" hidden="1" customHeight="1" x14ac:dyDescent="0.25">
      <c r="A87" s="74"/>
      <c r="B87" s="81" t="s">
        <v>9</v>
      </c>
      <c r="C87" s="91"/>
      <c r="D87" s="91"/>
      <c r="E87" s="91"/>
      <c r="F87" s="91"/>
      <c r="G87" s="91"/>
      <c r="H87" s="77"/>
      <c r="I87" s="77"/>
      <c r="J87" s="73" t="str">
        <f>IF(C87&lt;&gt;"","X","")</f>
        <v/>
      </c>
      <c r="K87" s="77"/>
      <c r="L87" s="77"/>
      <c r="M87" s="77"/>
      <c r="N87" s="77"/>
      <c r="O87" s="77"/>
      <c r="P87" s="77"/>
      <c r="Q87" s="77"/>
      <c r="R87" s="77"/>
    </row>
    <row r="88" spans="1:18" s="78" customFormat="1" ht="12" hidden="1" customHeight="1" x14ac:dyDescent="0.25">
      <c r="A88" s="74"/>
      <c r="B88" s="81"/>
      <c r="C88" s="82"/>
      <c r="D88" s="82"/>
      <c r="E88" s="82"/>
      <c r="F88" s="82"/>
      <c r="G88" s="82"/>
      <c r="H88" s="77"/>
      <c r="I88" s="77"/>
      <c r="J88" s="73" t="str">
        <f>IF(J83="X","X","")</f>
        <v/>
      </c>
      <c r="K88" s="77"/>
      <c r="L88" s="77"/>
      <c r="M88" s="77"/>
      <c r="N88" s="77"/>
      <c r="O88" s="77"/>
      <c r="P88" s="77"/>
      <c r="Q88" s="77"/>
      <c r="R88" s="77"/>
    </row>
    <row r="89" spans="1:18" s="78" customFormat="1" ht="18.75" hidden="1" customHeight="1" x14ac:dyDescent="0.25">
      <c r="A89" s="74"/>
      <c r="B89" s="79" t="s">
        <v>50</v>
      </c>
      <c r="C89" s="82"/>
      <c r="D89" s="82"/>
      <c r="E89" s="82"/>
      <c r="F89" s="82"/>
      <c r="G89" s="82"/>
      <c r="H89" s="77"/>
      <c r="I89" s="77"/>
      <c r="J89" s="73" t="str">
        <f>IF(COUNTIF(J90:J92,"X") &gt; 0, "X","")</f>
        <v/>
      </c>
      <c r="K89" s="77"/>
      <c r="L89" s="77"/>
      <c r="M89" s="77"/>
      <c r="N89" s="77"/>
      <c r="O89" s="77"/>
      <c r="P89" s="77"/>
      <c r="Q89" s="77"/>
      <c r="R89" s="77"/>
    </row>
    <row r="90" spans="1:18" s="78" customFormat="1" ht="18.75" hidden="1" customHeight="1" x14ac:dyDescent="0.25">
      <c r="A90" s="74"/>
      <c r="B90" s="83" t="s">
        <v>51</v>
      </c>
      <c r="C90" s="91"/>
      <c r="D90" s="91"/>
      <c r="E90" s="91"/>
      <c r="F90" s="91"/>
      <c r="G90" s="91"/>
      <c r="H90" s="77"/>
      <c r="I90" s="77"/>
      <c r="J90" s="73" t="str">
        <f>IF(C90&lt;&gt;"","X","")</f>
        <v/>
      </c>
      <c r="K90" s="77"/>
      <c r="L90" s="77"/>
      <c r="M90" s="77"/>
      <c r="N90" s="77"/>
      <c r="O90" s="77"/>
      <c r="P90" s="77"/>
      <c r="Q90" s="77"/>
      <c r="R90" s="77"/>
    </row>
    <row r="91" spans="1:18" s="78" customFormat="1" ht="18.75" hidden="1" customHeight="1" x14ac:dyDescent="0.25">
      <c r="A91" s="74"/>
      <c r="B91" s="81" t="s">
        <v>52</v>
      </c>
      <c r="C91" s="91"/>
      <c r="D91" s="91"/>
      <c r="E91" s="91"/>
      <c r="F91" s="91"/>
      <c r="G91" s="91"/>
      <c r="H91" s="77"/>
      <c r="I91" s="77"/>
      <c r="J91" s="73" t="str">
        <f>IF(C91&lt;&gt;"","X","")</f>
        <v/>
      </c>
      <c r="K91" s="77"/>
      <c r="L91" s="77"/>
      <c r="M91" s="77"/>
      <c r="N91" s="77"/>
      <c r="O91" s="77"/>
      <c r="P91" s="77"/>
      <c r="Q91" s="77"/>
      <c r="R91" s="77"/>
    </row>
    <row r="92" spans="1:18" s="78" customFormat="1" ht="18.75" hidden="1" customHeight="1" x14ac:dyDescent="0.25">
      <c r="A92" s="74"/>
      <c r="B92" s="81" t="s">
        <v>53</v>
      </c>
      <c r="C92" s="91"/>
      <c r="D92" s="91"/>
      <c r="E92" s="91"/>
      <c r="F92" s="91"/>
      <c r="G92" s="91"/>
      <c r="H92" s="77"/>
      <c r="I92" s="77"/>
      <c r="J92" s="73" t="str">
        <f>IF(C92&lt;&gt;"","X","")</f>
        <v/>
      </c>
      <c r="K92" s="77"/>
      <c r="L92" s="77"/>
      <c r="M92" s="77"/>
      <c r="N92" s="77"/>
      <c r="O92" s="77"/>
      <c r="P92" s="77"/>
      <c r="Q92" s="77"/>
      <c r="R92" s="77"/>
    </row>
    <row r="93" spans="1:18" s="78" customFormat="1" ht="18.75" hidden="1" customHeight="1" x14ac:dyDescent="0.25">
      <c r="A93" s="74"/>
      <c r="B93" s="81"/>
      <c r="C93" s="84"/>
      <c r="D93" s="84"/>
      <c r="E93" s="84"/>
      <c r="F93" s="84"/>
      <c r="G93" s="84"/>
      <c r="H93" s="77"/>
      <c r="I93" s="77"/>
      <c r="J93" s="73" t="str">
        <f>IF(J89="X","X","")</f>
        <v/>
      </c>
      <c r="K93" s="77"/>
      <c r="L93" s="77"/>
      <c r="M93" s="77"/>
      <c r="N93" s="77"/>
      <c r="O93" s="77"/>
      <c r="P93" s="77"/>
      <c r="Q93" s="77"/>
      <c r="R93" s="77"/>
    </row>
    <row r="94" spans="1:18" s="78" customFormat="1" ht="18.75" customHeight="1" x14ac:dyDescent="0.25">
      <c r="A94" s="74"/>
      <c r="B94" s="79" t="s">
        <v>21</v>
      </c>
      <c r="C94" s="82"/>
      <c r="D94" s="82"/>
      <c r="E94" s="82"/>
      <c r="F94" s="82"/>
      <c r="G94" s="82"/>
      <c r="H94" s="77"/>
      <c r="I94" s="77"/>
      <c r="J94" s="73" t="str">
        <f>IF(COUNTIF(J95:J98,"X") &gt; 0, "X","")</f>
        <v>X</v>
      </c>
      <c r="K94" s="77"/>
      <c r="L94" s="77"/>
      <c r="M94" s="77"/>
      <c r="N94" s="77"/>
      <c r="O94" s="77"/>
      <c r="P94" s="77"/>
      <c r="Q94" s="77"/>
      <c r="R94" s="77"/>
    </row>
    <row r="95" spans="1:18" s="78" customFormat="1" ht="18.75" hidden="1" customHeight="1" x14ac:dyDescent="0.25">
      <c r="A95" s="74"/>
      <c r="B95" s="83" t="s">
        <v>22</v>
      </c>
      <c r="C95" s="91"/>
      <c r="D95" s="91"/>
      <c r="E95" s="91"/>
      <c r="F95" s="91"/>
      <c r="G95" s="91"/>
      <c r="H95" s="77"/>
      <c r="I95" s="77"/>
      <c r="J95" s="73" t="str">
        <f>IF(C95&lt;&gt;"","X","")</f>
        <v/>
      </c>
      <c r="K95" s="77"/>
      <c r="L95" s="77"/>
      <c r="M95" s="77"/>
      <c r="N95" s="77"/>
      <c r="O95" s="77"/>
      <c r="P95" s="77"/>
      <c r="Q95" s="77"/>
      <c r="R95" s="77"/>
    </row>
    <row r="96" spans="1:18" s="78" customFormat="1" ht="24.75" customHeight="1" x14ac:dyDescent="0.25">
      <c r="A96" s="74"/>
      <c r="B96" s="83" t="s">
        <v>23</v>
      </c>
      <c r="C96" s="91" t="s">
        <v>85</v>
      </c>
      <c r="D96" s="91"/>
      <c r="E96" s="91"/>
      <c r="F96" s="91"/>
      <c r="G96" s="91"/>
      <c r="H96" s="77"/>
      <c r="I96" s="77"/>
      <c r="J96" s="73" t="str">
        <f>IF(C96&lt;&gt;"","X","")</f>
        <v>X</v>
      </c>
      <c r="K96" s="77"/>
      <c r="L96" s="77"/>
      <c r="M96" s="77"/>
      <c r="N96" s="77"/>
      <c r="O96" s="77"/>
      <c r="P96" s="77"/>
      <c r="Q96" s="77"/>
      <c r="R96" s="77"/>
    </row>
    <row r="97" spans="1:18" s="78" customFormat="1" ht="18.75" hidden="1" customHeight="1" x14ac:dyDescent="0.25">
      <c r="A97" s="74"/>
      <c r="B97" s="83" t="s">
        <v>24</v>
      </c>
      <c r="C97" s="91"/>
      <c r="D97" s="91"/>
      <c r="E97" s="91"/>
      <c r="F97" s="91"/>
      <c r="G97" s="91"/>
      <c r="H97" s="77"/>
      <c r="I97" s="77"/>
      <c r="J97" s="73" t="str">
        <f>IF(C97&lt;&gt;"","X","")</f>
        <v/>
      </c>
      <c r="K97" s="77"/>
      <c r="L97" s="77"/>
      <c r="M97" s="77"/>
      <c r="N97" s="77"/>
      <c r="O97" s="77"/>
      <c r="P97" s="77"/>
      <c r="Q97" s="77"/>
      <c r="R97" s="77"/>
    </row>
    <row r="98" spans="1:18" s="78" customFormat="1" ht="70.5" hidden="1" customHeight="1" x14ac:dyDescent="0.25">
      <c r="A98" s="74"/>
      <c r="B98" s="81" t="s">
        <v>23</v>
      </c>
      <c r="C98" s="91"/>
      <c r="D98" s="91"/>
      <c r="E98" s="91"/>
      <c r="F98" s="91"/>
      <c r="G98" s="91"/>
      <c r="H98" s="77"/>
      <c r="I98" s="77"/>
      <c r="J98" s="73" t="str">
        <f>IF(C98&lt;&gt;"","X","")</f>
        <v/>
      </c>
      <c r="K98" s="77"/>
      <c r="L98" s="77"/>
      <c r="M98" s="77"/>
      <c r="N98" s="77"/>
      <c r="O98" s="77"/>
      <c r="P98" s="77"/>
      <c r="Q98" s="77"/>
      <c r="R98" s="77"/>
    </row>
    <row r="99" spans="1:18" s="78" customFormat="1" ht="12" customHeight="1" x14ac:dyDescent="0.25">
      <c r="A99" s="74"/>
      <c r="B99" s="81"/>
      <c r="C99" s="82"/>
      <c r="D99" s="82"/>
      <c r="E99" s="82"/>
      <c r="F99" s="82"/>
      <c r="G99" s="82"/>
      <c r="H99" s="77"/>
      <c r="I99" s="77"/>
      <c r="J99" s="73" t="str">
        <f>IF(J94="X","X","")</f>
        <v>X</v>
      </c>
      <c r="K99" s="77"/>
      <c r="L99" s="77"/>
      <c r="M99" s="77"/>
      <c r="N99" s="77"/>
      <c r="O99" s="77"/>
      <c r="P99" s="77"/>
      <c r="Q99" s="77"/>
      <c r="R99" s="77"/>
    </row>
    <row r="100" spans="1:18" s="78" customFormat="1" ht="18.75" hidden="1" customHeight="1" x14ac:dyDescent="0.25">
      <c r="A100" s="74"/>
      <c r="B100" s="79" t="s">
        <v>32</v>
      </c>
      <c r="C100" s="82"/>
      <c r="D100" s="82"/>
      <c r="E100" s="82"/>
      <c r="F100" s="82"/>
      <c r="G100" s="82"/>
      <c r="H100" s="77"/>
      <c r="I100" s="77"/>
      <c r="J100" s="73" t="str">
        <f>IF(COUNTIF(J101:J102,"X") &gt; 0, "X","")</f>
        <v/>
      </c>
      <c r="K100" s="77"/>
      <c r="L100" s="77"/>
      <c r="M100" s="77"/>
      <c r="N100" s="77"/>
      <c r="O100" s="77"/>
      <c r="P100" s="77"/>
      <c r="Q100" s="77"/>
      <c r="R100" s="77"/>
    </row>
    <row r="101" spans="1:18" s="78" customFormat="1" ht="18.75" hidden="1" customHeight="1" x14ac:dyDescent="0.25">
      <c r="A101" s="74"/>
      <c r="B101" s="83" t="s">
        <v>2</v>
      </c>
      <c r="C101" s="91"/>
      <c r="D101" s="91"/>
      <c r="E101" s="91"/>
      <c r="F101" s="91"/>
      <c r="G101" s="91"/>
      <c r="H101" s="77"/>
      <c r="I101" s="77"/>
      <c r="J101" s="73" t="str">
        <f>IF(C101&lt;&gt;"","X","")</f>
        <v/>
      </c>
      <c r="K101" s="77"/>
      <c r="L101" s="77"/>
      <c r="M101" s="77"/>
      <c r="N101" s="77"/>
      <c r="O101" s="77"/>
      <c r="P101" s="77"/>
      <c r="Q101" s="77"/>
      <c r="R101" s="77"/>
    </row>
    <row r="102" spans="1:18" s="78" customFormat="1" ht="60.75" hidden="1" customHeight="1" x14ac:dyDescent="0.25">
      <c r="A102" s="74"/>
      <c r="B102" s="83" t="s">
        <v>33</v>
      </c>
      <c r="C102" s="91"/>
      <c r="D102" s="91"/>
      <c r="E102" s="91"/>
      <c r="F102" s="91"/>
      <c r="G102" s="91"/>
      <c r="H102" s="77"/>
      <c r="I102" s="77"/>
      <c r="J102" s="73" t="str">
        <f>IF(C102&lt;&gt;"","X","")</f>
        <v/>
      </c>
      <c r="K102" s="77"/>
      <c r="L102" s="77"/>
      <c r="M102" s="77"/>
      <c r="N102" s="77"/>
      <c r="O102" s="77"/>
      <c r="P102" s="77"/>
      <c r="Q102" s="77"/>
      <c r="R102" s="77"/>
    </row>
    <row r="103" spans="1:18" s="78" customFormat="1" ht="12" hidden="1" customHeight="1" x14ac:dyDescent="0.25">
      <c r="A103" s="74"/>
      <c r="B103" s="81"/>
      <c r="C103" s="82"/>
      <c r="D103" s="82"/>
      <c r="E103" s="82"/>
      <c r="F103" s="82"/>
      <c r="G103" s="82"/>
      <c r="H103" s="77"/>
      <c r="I103" s="77"/>
      <c r="J103" s="73" t="str">
        <f>IF(J100="X","X","")</f>
        <v/>
      </c>
      <c r="K103" s="77"/>
      <c r="L103" s="77"/>
      <c r="M103" s="77"/>
      <c r="N103" s="77"/>
      <c r="O103" s="77"/>
      <c r="P103" s="77"/>
      <c r="Q103" s="77"/>
      <c r="R103" s="77"/>
    </row>
    <row r="104" spans="1:18" s="78" customFormat="1" ht="18.75" hidden="1" customHeight="1" x14ac:dyDescent="0.25">
      <c r="A104" s="74"/>
      <c r="B104" s="79" t="s">
        <v>36</v>
      </c>
      <c r="C104" s="82"/>
      <c r="D104" s="82"/>
      <c r="E104" s="82"/>
      <c r="F104" s="82"/>
      <c r="G104" s="82"/>
      <c r="H104" s="77"/>
      <c r="I104" s="77"/>
      <c r="J104" s="73" t="str">
        <f>IF(COUNTIF(J105:J108,"X") &gt; 0, "X","")</f>
        <v/>
      </c>
      <c r="K104" s="77"/>
      <c r="L104" s="77"/>
      <c r="M104" s="77"/>
      <c r="N104" s="77"/>
      <c r="O104" s="77"/>
      <c r="P104" s="77"/>
      <c r="Q104" s="77"/>
      <c r="R104" s="77"/>
    </row>
    <row r="105" spans="1:18" s="78" customFormat="1" ht="18.75" hidden="1" customHeight="1" x14ac:dyDescent="0.25">
      <c r="A105" s="74"/>
      <c r="B105" s="83" t="s">
        <v>15</v>
      </c>
      <c r="C105" s="91"/>
      <c r="D105" s="91"/>
      <c r="E105" s="91"/>
      <c r="F105" s="91"/>
      <c r="G105" s="91"/>
      <c r="H105" s="77"/>
      <c r="I105" s="77"/>
      <c r="J105" s="73" t="str">
        <f>IF(C105&lt;&gt;"","X","")</f>
        <v/>
      </c>
      <c r="K105" s="77"/>
      <c r="L105" s="77"/>
      <c r="M105" s="77"/>
      <c r="N105" s="77"/>
      <c r="O105" s="77"/>
      <c r="P105" s="77"/>
      <c r="Q105" s="77"/>
      <c r="R105" s="77"/>
    </row>
    <row r="106" spans="1:18" s="78" customFormat="1" ht="18.75" hidden="1" customHeight="1" x14ac:dyDescent="0.25">
      <c r="A106" s="74"/>
      <c r="B106" s="83" t="s">
        <v>37</v>
      </c>
      <c r="C106" s="91"/>
      <c r="D106" s="91"/>
      <c r="E106" s="91"/>
      <c r="F106" s="91"/>
      <c r="G106" s="91"/>
      <c r="H106" s="77"/>
      <c r="I106" s="77"/>
      <c r="J106" s="73" t="str">
        <f>IF(C106&lt;&gt;"","X","")</f>
        <v/>
      </c>
      <c r="K106" s="77"/>
      <c r="L106" s="77"/>
      <c r="M106" s="77"/>
      <c r="N106" s="77"/>
      <c r="O106" s="77"/>
      <c r="P106" s="77"/>
      <c r="Q106" s="77"/>
      <c r="R106" s="77"/>
    </row>
    <row r="107" spans="1:18" s="78" customFormat="1" ht="18.75" hidden="1" customHeight="1" x14ac:dyDescent="0.25">
      <c r="A107" s="74"/>
      <c r="B107" s="81" t="s">
        <v>38</v>
      </c>
      <c r="C107" s="91"/>
      <c r="D107" s="91"/>
      <c r="E107" s="91"/>
      <c r="F107" s="91"/>
      <c r="G107" s="91"/>
      <c r="H107" s="77"/>
      <c r="I107" s="77"/>
      <c r="J107" s="73" t="str">
        <f>IF(C107&lt;&gt;"","X","")</f>
        <v/>
      </c>
      <c r="K107" s="77"/>
      <c r="L107" s="77"/>
      <c r="M107" s="77"/>
      <c r="N107" s="77"/>
      <c r="O107" s="77"/>
      <c r="P107" s="77"/>
      <c r="Q107" s="77"/>
      <c r="R107" s="77"/>
    </row>
    <row r="108" spans="1:18" s="78" customFormat="1" ht="70.5" hidden="1" customHeight="1" x14ac:dyDescent="0.25">
      <c r="A108" s="74"/>
      <c r="B108" s="83" t="s">
        <v>23</v>
      </c>
      <c r="C108" s="91"/>
      <c r="D108" s="91"/>
      <c r="E108" s="91"/>
      <c r="F108" s="91"/>
      <c r="G108" s="91"/>
      <c r="H108" s="77"/>
      <c r="I108" s="77"/>
      <c r="J108" s="73" t="str">
        <f>IF(C108&lt;&gt;"","X","")</f>
        <v/>
      </c>
      <c r="K108" s="77"/>
      <c r="L108" s="77"/>
      <c r="M108" s="77"/>
      <c r="N108" s="77"/>
      <c r="O108" s="77"/>
      <c r="P108" s="77"/>
      <c r="Q108" s="77"/>
      <c r="R108" s="77"/>
    </row>
    <row r="109" spans="1:18" s="78" customFormat="1" ht="12" hidden="1" customHeight="1" x14ac:dyDescent="0.25">
      <c r="A109" s="74"/>
      <c r="B109" s="81"/>
      <c r="C109" s="82"/>
      <c r="D109" s="82"/>
      <c r="E109" s="82"/>
      <c r="F109" s="82"/>
      <c r="G109" s="82"/>
      <c r="H109" s="77"/>
      <c r="I109" s="77"/>
      <c r="J109" s="73" t="str">
        <f>IF(J104="X","X","")</f>
        <v/>
      </c>
      <c r="K109" s="77"/>
      <c r="L109" s="77"/>
      <c r="M109" s="77"/>
      <c r="N109" s="77"/>
      <c r="O109" s="77"/>
      <c r="P109" s="77"/>
      <c r="Q109" s="77"/>
      <c r="R109" s="77"/>
    </row>
    <row r="110" spans="1:18" s="78" customFormat="1" ht="18.75" hidden="1" customHeight="1" x14ac:dyDescent="0.25">
      <c r="A110" s="74"/>
      <c r="B110" s="79" t="s">
        <v>39</v>
      </c>
      <c r="C110" s="82"/>
      <c r="D110" s="82"/>
      <c r="E110" s="82"/>
      <c r="F110" s="82"/>
      <c r="G110" s="82"/>
      <c r="H110" s="77"/>
      <c r="I110" s="77"/>
      <c r="J110" s="73" t="str">
        <f>IF(COUNTIF(J111,"X") &gt; 0, "X","")</f>
        <v/>
      </c>
      <c r="K110" s="77"/>
      <c r="L110" s="77"/>
      <c r="M110" s="77"/>
      <c r="N110" s="77"/>
      <c r="O110" s="77"/>
      <c r="P110" s="77"/>
      <c r="Q110" s="77"/>
      <c r="R110" s="77"/>
    </row>
    <row r="111" spans="1:18" s="78" customFormat="1" ht="66" hidden="1" customHeight="1" x14ac:dyDescent="0.25">
      <c r="A111" s="74"/>
      <c r="B111" s="83" t="s">
        <v>40</v>
      </c>
      <c r="C111" s="91"/>
      <c r="D111" s="91"/>
      <c r="E111" s="91"/>
      <c r="F111" s="91"/>
      <c r="G111" s="91"/>
      <c r="H111" s="77"/>
      <c r="I111" s="77"/>
      <c r="J111" s="73" t="str">
        <f>IF(C111&lt;&gt;"","X","")</f>
        <v/>
      </c>
      <c r="K111" s="77"/>
      <c r="L111" s="77"/>
      <c r="M111" s="77"/>
      <c r="N111" s="77"/>
      <c r="O111" s="77"/>
      <c r="P111" s="77"/>
      <c r="Q111" s="77"/>
      <c r="R111" s="77"/>
    </row>
    <row r="112" spans="1:18" s="78" customFormat="1" ht="12" hidden="1" customHeight="1" x14ac:dyDescent="0.25">
      <c r="A112" s="74"/>
      <c r="B112" s="81"/>
      <c r="C112" s="82"/>
      <c r="D112" s="82"/>
      <c r="E112" s="82"/>
      <c r="F112" s="82"/>
      <c r="G112" s="82"/>
      <c r="H112" s="77"/>
      <c r="I112" s="77"/>
      <c r="J112" s="73" t="str">
        <f>IF(J110="X","X","")</f>
        <v/>
      </c>
      <c r="K112" s="77"/>
      <c r="L112" s="77"/>
      <c r="M112" s="77"/>
      <c r="N112" s="77"/>
      <c r="O112" s="77"/>
      <c r="P112" s="77"/>
      <c r="Q112" s="77"/>
      <c r="R112" s="77"/>
    </row>
    <row r="113" spans="1:18" s="78" customFormat="1" ht="18.75" customHeight="1" x14ac:dyDescent="0.25">
      <c r="A113" s="74"/>
      <c r="B113" s="79" t="s">
        <v>25</v>
      </c>
      <c r="C113" s="82"/>
      <c r="D113" s="82"/>
      <c r="E113" s="82"/>
      <c r="F113" s="82"/>
      <c r="G113" s="82"/>
      <c r="H113" s="77"/>
      <c r="I113" s="77"/>
      <c r="J113" s="73" t="str">
        <f>IF(COUNTIF(J114:J117,"X") &gt; 0, "X","")</f>
        <v>X</v>
      </c>
      <c r="K113" s="77"/>
      <c r="L113" s="77"/>
      <c r="M113" s="77"/>
      <c r="N113" s="77"/>
      <c r="O113" s="77"/>
      <c r="P113" s="77"/>
      <c r="Q113" s="77"/>
      <c r="R113" s="77"/>
    </row>
    <row r="114" spans="1:18" s="78" customFormat="1" ht="18.75" hidden="1" customHeight="1" x14ac:dyDescent="0.25">
      <c r="A114" s="74"/>
      <c r="B114" s="83" t="s">
        <v>26</v>
      </c>
      <c r="C114" s="91"/>
      <c r="D114" s="91"/>
      <c r="E114" s="91"/>
      <c r="F114" s="91"/>
      <c r="G114" s="91"/>
      <c r="H114" s="77"/>
      <c r="I114" s="77"/>
      <c r="J114" s="73" t="str">
        <f>IF(C114&lt;&gt;"","X","")</f>
        <v/>
      </c>
      <c r="K114" s="77"/>
      <c r="L114" s="77"/>
      <c r="M114" s="77"/>
      <c r="N114" s="77"/>
      <c r="O114" s="77"/>
      <c r="P114" s="77"/>
      <c r="Q114" s="77"/>
      <c r="R114" s="77"/>
    </row>
    <row r="115" spans="1:18" s="78" customFormat="1" ht="18.75" customHeight="1" x14ac:dyDescent="0.25">
      <c r="A115" s="74"/>
      <c r="B115" s="83" t="s">
        <v>27</v>
      </c>
      <c r="C115" s="91" t="s">
        <v>83</v>
      </c>
      <c r="D115" s="91"/>
      <c r="E115" s="91"/>
      <c r="F115" s="91"/>
      <c r="G115" s="91"/>
      <c r="H115" s="77"/>
      <c r="I115" s="77"/>
      <c r="J115" s="73" t="str">
        <f>IF(C115&lt;&gt;"","X","")</f>
        <v>X</v>
      </c>
      <c r="K115" s="77"/>
      <c r="L115" s="77"/>
      <c r="M115" s="77"/>
      <c r="N115" s="77"/>
      <c r="O115" s="77"/>
      <c r="P115" s="77"/>
      <c r="Q115" s="77"/>
      <c r="R115" s="77"/>
    </row>
    <row r="116" spans="1:18" s="78" customFormat="1" ht="18.75" customHeight="1" x14ac:dyDescent="0.25">
      <c r="A116" s="74"/>
      <c r="B116" s="81" t="s">
        <v>28</v>
      </c>
      <c r="C116" s="91" t="s">
        <v>84</v>
      </c>
      <c r="D116" s="91"/>
      <c r="E116" s="91"/>
      <c r="F116" s="91"/>
      <c r="G116" s="91"/>
      <c r="H116" s="77"/>
      <c r="I116" s="77"/>
      <c r="J116" s="73" t="str">
        <f>IF(C116&lt;&gt;"","X","")</f>
        <v>X</v>
      </c>
      <c r="K116" s="77"/>
      <c r="L116" s="77"/>
      <c r="M116" s="77"/>
      <c r="N116" s="77"/>
      <c r="O116" s="77"/>
      <c r="P116" s="77"/>
      <c r="Q116" s="77"/>
      <c r="R116" s="77"/>
    </row>
    <row r="117" spans="1:18" s="78" customFormat="1" ht="118.5" hidden="1" customHeight="1" x14ac:dyDescent="0.25">
      <c r="A117" s="74"/>
      <c r="B117" s="83" t="s">
        <v>23</v>
      </c>
      <c r="C117" s="91"/>
      <c r="D117" s="91"/>
      <c r="E117" s="91"/>
      <c r="F117" s="91"/>
      <c r="G117" s="91"/>
      <c r="H117" s="77"/>
      <c r="I117" s="77"/>
      <c r="J117" s="73" t="str">
        <f>IF(C117&lt;&gt;"","X","")</f>
        <v/>
      </c>
      <c r="K117" s="77"/>
      <c r="L117" s="77"/>
      <c r="M117" s="77"/>
      <c r="N117" s="77"/>
      <c r="O117" s="77"/>
      <c r="P117" s="77"/>
      <c r="Q117" s="77"/>
      <c r="R117" s="77"/>
    </row>
    <row r="118" spans="1:18" s="78" customFormat="1" ht="12" customHeight="1" x14ac:dyDescent="0.25">
      <c r="A118" s="74"/>
      <c r="B118" s="81"/>
      <c r="C118" s="82"/>
      <c r="D118" s="82"/>
      <c r="E118" s="82"/>
      <c r="F118" s="82"/>
      <c r="G118" s="82"/>
      <c r="H118" s="74"/>
      <c r="I118" s="77"/>
      <c r="J118" s="73" t="str">
        <f>IF(J113="X","X","")</f>
        <v>X</v>
      </c>
      <c r="K118" s="77"/>
      <c r="L118" s="77"/>
      <c r="M118" s="77"/>
      <c r="N118" s="77"/>
      <c r="O118" s="77"/>
      <c r="P118" s="77"/>
      <c r="Q118" s="77"/>
      <c r="R118" s="77"/>
    </row>
    <row r="119" spans="1:18" s="78" customFormat="1" ht="18" hidden="1" x14ac:dyDescent="0.25">
      <c r="A119" s="74"/>
      <c r="B119" s="75" t="s">
        <v>67</v>
      </c>
      <c r="C119" s="76"/>
      <c r="D119" s="76"/>
      <c r="E119" s="76"/>
      <c r="F119" s="76"/>
      <c r="G119" s="76"/>
      <c r="H119" s="77"/>
      <c r="I119" s="77"/>
      <c r="J119" s="73" t="str">
        <f>IF(J120="X","X","")</f>
        <v/>
      </c>
      <c r="K119" s="77"/>
      <c r="L119" s="77"/>
      <c r="M119" s="77"/>
      <c r="N119" s="77"/>
      <c r="O119" s="77"/>
      <c r="P119" s="77"/>
      <c r="Q119" s="77"/>
      <c r="R119" s="77"/>
    </row>
    <row r="120" spans="1:18" s="78" customFormat="1" ht="54.75" hidden="1" customHeight="1" x14ac:dyDescent="0.25">
      <c r="A120" s="77"/>
      <c r="B120" s="99"/>
      <c r="C120" s="93"/>
      <c r="D120" s="93"/>
      <c r="E120" s="93"/>
      <c r="F120" s="93"/>
      <c r="G120" s="94"/>
      <c r="H120" s="77"/>
      <c r="I120" s="77"/>
      <c r="J120" s="73" t="str">
        <f>IF(B120&lt;&gt;"","X","")</f>
        <v/>
      </c>
      <c r="K120" s="77"/>
      <c r="L120" s="77"/>
      <c r="M120" s="77"/>
      <c r="N120" s="77"/>
      <c r="O120" s="77"/>
      <c r="P120" s="77"/>
      <c r="Q120" s="77"/>
      <c r="R120" s="77"/>
    </row>
    <row r="121" spans="1:18" ht="12.75" hidden="1" x14ac:dyDescent="0.2">
      <c r="G121" s="8"/>
      <c r="H121" s="8"/>
    </row>
  </sheetData>
  <sheetProtection selectLockedCells="1"/>
  <autoFilter ref="J10:J121">
    <filterColumn colId="0">
      <customFilters>
        <customFilter operator="notEqual" val=" "/>
      </customFilters>
    </filterColumn>
  </autoFilter>
  <mergeCells count="49">
    <mergeCell ref="C98:G98"/>
    <mergeCell ref="C84:G84"/>
    <mergeCell ref="C71:G71"/>
    <mergeCell ref="C95:G95"/>
    <mergeCell ref="L3:M3"/>
    <mergeCell ref="C66:G66"/>
    <mergeCell ref="C74:G74"/>
    <mergeCell ref="C97:G97"/>
    <mergeCell ref="C96:G96"/>
    <mergeCell ref="C79:G79"/>
    <mergeCell ref="C86:G86"/>
    <mergeCell ref="C87:G87"/>
    <mergeCell ref="C85:G85"/>
    <mergeCell ref="C80:G80"/>
    <mergeCell ref="C81:G81"/>
    <mergeCell ref="C90:G90"/>
    <mergeCell ref="B120:G120"/>
    <mergeCell ref="C101:G101"/>
    <mergeCell ref="C102:G102"/>
    <mergeCell ref="C114:G114"/>
    <mergeCell ref="C115:G115"/>
    <mergeCell ref="C116:G116"/>
    <mergeCell ref="C117:G117"/>
    <mergeCell ref="C105:G105"/>
    <mergeCell ref="C106:G106"/>
    <mergeCell ref="C108:G108"/>
    <mergeCell ref="C111:G111"/>
    <mergeCell ref="C107:G107"/>
    <mergeCell ref="S7:S10"/>
    <mergeCell ref="C60:G60"/>
    <mergeCell ref="C61:G61"/>
    <mergeCell ref="C65:G65"/>
    <mergeCell ref="B54:G54"/>
    <mergeCell ref="Q7:Q10"/>
    <mergeCell ref="L7:L10"/>
    <mergeCell ref="O7:O10"/>
    <mergeCell ref="M7:M10"/>
    <mergeCell ref="B44:G44"/>
    <mergeCell ref="C91:G91"/>
    <mergeCell ref="C92:G92"/>
    <mergeCell ref="C75:G75"/>
    <mergeCell ref="C76:G76"/>
    <mergeCell ref="C3:G3"/>
    <mergeCell ref="B3:B5"/>
    <mergeCell ref="C5:G5"/>
    <mergeCell ref="C70:G70"/>
    <mergeCell ref="C67:G67"/>
    <mergeCell ref="C62:G62"/>
    <mergeCell ref="B57:G57"/>
  </mergeCells>
  <phoneticPr fontId="0" type="noConversion"/>
  <conditionalFormatting sqref="B45:G48">
    <cfRule type="expression" dxfId="8" priority="11" stopIfTrue="1">
      <formula>$Q45="u"</formula>
    </cfRule>
  </conditionalFormatting>
  <conditionalFormatting sqref="B44">
    <cfRule type="expression" dxfId="7" priority="16" stopIfTrue="1">
      <formula>$Q44="u"</formula>
    </cfRule>
  </conditionalFormatting>
  <conditionalFormatting sqref="M11:T11 J46:Q49 J7:K15 L12:N15 J45:T45 J50:J55 L7:L11 M7:Q10 J44:S44 U44:AM44 J59:J120 T28:T44 S28:S43 P12:Q43 J16:N43 S12:T27">
    <cfRule type="expression" dxfId="6" priority="12" stopIfTrue="1">
      <formula>#REF!&lt;&gt;""</formula>
    </cfRule>
  </conditionalFormatting>
  <conditionalFormatting sqref="O12:O43">
    <cfRule type="expression" dxfId="5" priority="14" stopIfTrue="1">
      <formula>#REF!&lt;&gt;""</formula>
    </cfRule>
  </conditionalFormatting>
  <conditionalFormatting sqref="B10">
    <cfRule type="cellIs" dxfId="4" priority="13" stopIfTrue="1" operator="equal">
      <formula>0</formula>
    </cfRule>
  </conditionalFormatting>
  <conditionalFormatting sqref="J56:J58">
    <cfRule type="expression" dxfId="3" priority="10" stopIfTrue="1">
      <formula>#REF!&lt;&gt;""</formula>
    </cfRule>
  </conditionalFormatting>
  <conditionalFormatting sqref="B12:G43">
    <cfRule type="expression" dxfId="2" priority="1" stopIfTrue="1">
      <formula>OR($Q12="u",$Q12="o2")</formula>
    </cfRule>
    <cfRule type="expression" dxfId="1" priority="2" stopIfTrue="1">
      <formula>OR($Q12="u2",$Q12="o3")</formula>
    </cfRule>
    <cfRule type="expression" dxfId="0" priority="3" stopIfTrue="1">
      <formula>$Q12="u3"</formula>
    </cfRule>
  </conditionalFormatting>
  <dataValidations count="2">
    <dataValidation type="list" allowBlank="1" showErrorMessage="1" sqref="O12:O15 O16:O43">
      <formula1>"kg,ltr,St."</formula1>
    </dataValidation>
    <dataValidation type="list" allowBlank="1" showInputMessage="1" showErrorMessage="1" sqref="Q12:Q15 Q16:Q43">
      <formula1>"o,u,o2,u2,o3,u3"</formula1>
    </dataValidation>
  </dataValidations>
  <pageMargins left="0.32" right="0.13" top="0.24" bottom="0.22" header="0.17" footer="0.17"/>
  <pageSetup paperSize="9" fitToHeight="5" orientation="portrait" horizontalDpi="4294967294" vertic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Benutzungshinweise</vt:lpstr>
      <vt:lpstr>Rezeptur</vt:lpstr>
      <vt:lpstr>Rezeptur!Druckbereich</vt:lpstr>
    </vt:vector>
  </TitlesOfParts>
  <Company>food IT Consulting e.K.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Messemer</dc:creator>
  <cp:lastModifiedBy>Messemer</cp:lastModifiedBy>
  <cp:lastPrinted>2017-04-28T18:52:17Z</cp:lastPrinted>
  <dcterms:created xsi:type="dcterms:W3CDTF">2010-01-14T09:56:01Z</dcterms:created>
  <dcterms:modified xsi:type="dcterms:W3CDTF">2018-07-21T18:28:19Z</dcterms:modified>
</cp:coreProperties>
</file>