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780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J56" i="2" l="1"/>
  <c r="J55" i="2" s="1"/>
  <c r="J57" i="2" s="1"/>
  <c r="J53" i="2" l="1"/>
  <c r="J52" i="2" s="1"/>
  <c r="J54" i="2" s="1"/>
  <c r="J60" i="2"/>
  <c r="J59" i="2"/>
  <c r="J58" i="2"/>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26" i="2"/>
  <c r="X27" i="2"/>
  <c r="X28" i="2"/>
  <c r="X12" i="2"/>
  <c r="X15" i="2"/>
  <c r="X16" i="2"/>
  <c r="X17" i="2"/>
  <c r="X18" i="2"/>
  <c r="X19" i="2"/>
  <c r="X21" i="2"/>
  <c r="X13" i="2"/>
  <c r="X14" i="2"/>
  <c r="X20" i="2"/>
  <c r="X23" i="2"/>
  <c r="X24" i="2"/>
  <c r="X25" i="2"/>
  <c r="X29" i="2"/>
  <c r="X30" i="2"/>
  <c r="X31" i="2"/>
  <c r="X32" i="2"/>
  <c r="X33" i="2"/>
  <c r="X34" i="2"/>
  <c r="X35" i="2"/>
  <c r="X36" i="2"/>
  <c r="X37" i="2"/>
  <c r="X38" i="2"/>
  <c r="X39" i="2"/>
  <c r="X40" i="2"/>
  <c r="X41" i="2"/>
  <c r="X42" i="2"/>
  <c r="X22" i="2"/>
  <c r="C21" i="2"/>
  <c r="D21" i="2"/>
  <c r="C13" i="2"/>
  <c r="D13" i="2"/>
  <c r="C14" i="2"/>
  <c r="D14" i="2"/>
  <c r="C20" i="2"/>
  <c r="D20" i="2"/>
  <c r="C22" i="2"/>
  <c r="D22" i="2"/>
  <c r="C23" i="2"/>
  <c r="D23" i="2"/>
  <c r="C24" i="2"/>
  <c r="D24" i="2"/>
  <c r="C25" i="2"/>
  <c r="D25"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26" i="2"/>
  <c r="D26" i="2"/>
  <c r="C27" i="2"/>
  <c r="D27" i="2"/>
  <c r="C28" i="2"/>
  <c r="D28" i="2"/>
  <c r="C12" i="2"/>
  <c r="D12" i="2"/>
  <c r="C15" i="2"/>
  <c r="D15" i="2"/>
  <c r="C16" i="2"/>
  <c r="D16" i="2"/>
  <c r="C17" i="2"/>
  <c r="D17" i="2"/>
  <c r="C18" i="2"/>
  <c r="D18" i="2"/>
  <c r="E46" i="2"/>
  <c r="O45" i="2"/>
  <c r="F46" i="2"/>
  <c r="G46" i="2"/>
  <c r="C19" i="2"/>
  <c r="B24" i="2"/>
  <c r="B25" i="2"/>
  <c r="B29" i="2"/>
  <c r="B30" i="2"/>
  <c r="B31" i="2"/>
  <c r="B32" i="2"/>
  <c r="B33" i="2"/>
  <c r="B34" i="2"/>
  <c r="B35" i="2"/>
  <c r="B36" i="2"/>
  <c r="B37" i="2"/>
  <c r="B38" i="2"/>
  <c r="B39" i="2"/>
  <c r="B40" i="2"/>
  <c r="B41" i="2"/>
  <c r="B42" i="2"/>
  <c r="B26" i="2"/>
  <c r="B27" i="2"/>
  <c r="B28" i="2"/>
  <c r="B12" i="2"/>
  <c r="B15" i="2"/>
  <c r="B16" i="2"/>
  <c r="B17" i="2"/>
  <c r="B18" i="2"/>
  <c r="B19" i="2"/>
  <c r="B21" i="2"/>
  <c r="B13" i="2"/>
  <c r="B14" i="2"/>
  <c r="B20" i="2"/>
  <c r="B22" i="2"/>
  <c r="B23"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27" i="2"/>
  <c r="J28" i="2"/>
  <c r="J12" i="2"/>
  <c r="J15" i="2"/>
  <c r="J16" i="2"/>
  <c r="J17" i="2"/>
  <c r="D19" i="2"/>
  <c r="J19" i="2"/>
  <c r="J21" i="2"/>
  <c r="J13" i="2"/>
  <c r="J14" i="2"/>
  <c r="J20" i="2"/>
  <c r="J29" i="2"/>
  <c r="J30" i="2"/>
  <c r="J31" i="2"/>
  <c r="J32" i="2"/>
  <c r="J33" i="2"/>
  <c r="J34" i="2"/>
  <c r="J22" i="2"/>
  <c r="J35" i="2"/>
  <c r="J36" i="2"/>
  <c r="J18" i="2"/>
  <c r="J23" i="2"/>
  <c r="J24" i="2"/>
  <c r="J25" i="2"/>
  <c r="J37" i="2"/>
  <c r="J38" i="2"/>
  <c r="J39" i="2"/>
  <c r="J40" i="2"/>
  <c r="J41" i="2"/>
  <c r="J42" i="2"/>
  <c r="J61" i="2"/>
  <c r="J66" i="2"/>
  <c r="J70" i="2"/>
  <c r="J69" i="2"/>
  <c r="J26" i="2"/>
  <c r="B10" i="2"/>
  <c r="J88" i="2" l="1"/>
  <c r="J92" i="2" s="1"/>
  <c r="E22" i="2"/>
  <c r="J63" i="2"/>
  <c r="J67" i="2" s="1"/>
  <c r="J103" i="2"/>
  <c r="J108" i="2" s="1"/>
  <c r="J72" i="2"/>
  <c r="J76" i="2" s="1"/>
  <c r="E41" i="2"/>
  <c r="F13" i="2"/>
  <c r="F21" i="2"/>
  <c r="F38" i="2"/>
  <c r="F26" i="2"/>
  <c r="G28" i="2"/>
  <c r="G35" i="2"/>
  <c r="E33" i="2"/>
  <c r="F30" i="2"/>
  <c r="G24" i="2"/>
  <c r="F16" i="2"/>
  <c r="E32" i="2"/>
  <c r="E18" i="2"/>
  <c r="J93" i="2"/>
  <c r="J98" i="2" s="1"/>
  <c r="J82" i="2"/>
  <c r="J87" i="2" s="1"/>
  <c r="J99" i="2"/>
  <c r="J102" i="2" s="1"/>
  <c r="J112" i="2"/>
  <c r="J117" i="2" s="1"/>
  <c r="J77" i="2"/>
  <c r="J81" i="2" s="1"/>
  <c r="X45" i="2"/>
  <c r="C45" i="2" s="1"/>
  <c r="G45" i="2" s="1"/>
  <c r="J68" i="2"/>
  <c r="J71" i="2" s="1"/>
  <c r="E27" i="2"/>
  <c r="G41" i="2"/>
  <c r="E39" i="2"/>
  <c r="F36" i="2"/>
  <c r="G33" i="2"/>
  <c r="E31" i="2"/>
  <c r="F25" i="2"/>
  <c r="G22" i="2"/>
  <c r="E14" i="2"/>
  <c r="G18" i="2"/>
  <c r="F12" i="2"/>
  <c r="G26" i="2"/>
  <c r="G23" i="2"/>
  <c r="F41" i="2"/>
  <c r="G38" i="2"/>
  <c r="E36" i="2"/>
  <c r="F33" i="2"/>
  <c r="G30" i="2"/>
  <c r="E25" i="2"/>
  <c r="F22" i="2"/>
  <c r="G13" i="2"/>
  <c r="F18" i="2"/>
  <c r="G16" i="2"/>
  <c r="E12" i="2"/>
  <c r="G40" i="2"/>
  <c r="E38" i="2"/>
  <c r="F35" i="2"/>
  <c r="G32" i="2"/>
  <c r="E30" i="2"/>
  <c r="F24" i="2"/>
  <c r="G20" i="2"/>
  <c r="E13" i="2"/>
  <c r="G17" i="2"/>
  <c r="E16" i="2"/>
  <c r="F28" i="2"/>
  <c r="G21" i="2"/>
  <c r="E21" i="2"/>
  <c r="F40" i="2"/>
  <c r="G37" i="2"/>
  <c r="E35" i="2"/>
  <c r="F32" i="2"/>
  <c r="G29" i="2"/>
  <c r="E24" i="2"/>
  <c r="F20" i="2"/>
  <c r="G19" i="2"/>
  <c r="F17" i="2"/>
  <c r="G15" i="2"/>
  <c r="E28" i="2"/>
  <c r="E26" i="2"/>
  <c r="F42" i="2"/>
  <c r="G39" i="2"/>
  <c r="E37" i="2"/>
  <c r="F34" i="2"/>
  <c r="G31" i="2"/>
  <c r="E29" i="2"/>
  <c r="F23" i="2"/>
  <c r="G14" i="2"/>
  <c r="E19" i="2"/>
  <c r="E15" i="2"/>
  <c r="F27" i="2"/>
  <c r="G42" i="2"/>
  <c r="E40" i="2"/>
  <c r="F37" i="2"/>
  <c r="G34" i="2"/>
  <c r="F29" i="2"/>
  <c r="E20" i="2"/>
  <c r="F19" i="2"/>
  <c r="E17" i="2"/>
  <c r="F15" i="2"/>
  <c r="G27" i="2"/>
  <c r="E42" i="2"/>
  <c r="F39" i="2"/>
  <c r="G36" i="2"/>
  <c r="E34" i="2"/>
  <c r="F31" i="2"/>
  <c r="G25" i="2"/>
  <c r="E23" i="2"/>
  <c r="F14" i="2"/>
  <c r="G12"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<sst xmlns="http://schemas.openxmlformats.org/spreadsheetml/2006/main" count="177" uniqueCount="88">
  <si>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</si>
  <si>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</si>
  <si>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</si>
  <si>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</si>
  <si>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</si>
  <si>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</si>
  <si>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</si>
  <si>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</si>
  <si>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</si>
  <si>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</si>
  <si>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</si>
  <si>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</si>
  <si>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</si>
  <si>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</si>
  <si>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</si>
  <si>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</si>
  <si>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</si>
  <si>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</si>
  <si>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</si>
  <si>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</si>
  <si>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</si>
  <si>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</si>
  <si>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</si>
  <si>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</si>
  <si>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</si>
  <si>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</si>
  <si>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</si>
  <si>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</si>
  <si>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</si>
  <si>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</si>
  <si>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</si>
  <si>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</si>
  <si>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</si>
  <si>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</si>
  <si>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</si>
  <si>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</si>
  <si>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</si>
  <si>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</si>
  <si>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</si>
  <si>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</si>
  <si>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</si>
  <si>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</si>
  <si>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</si>
  <si>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</si>
  <si>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</si>
  <si>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</si>
  <si>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</si>
  <si>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</si>
  <si>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</si>
  <si>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</si>
  <si>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</si>
  <si>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</si>
  <si>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</si>
  <si>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</si>
  <si>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</si>
  <si>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</si>
  <si>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</si>
  <si>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</si>
  <si>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</si>
  <si>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</si>
  <si>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</si>
  <si>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</si>
  <si>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</si>
  <si>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</si>
  <si>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</si>
  <si>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</si>
  <si>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</si>
  <si>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</si>
  <si>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Weizenmehl Type 550</t>
  </si>
  <si>
    <t>minimalback 0,5%</t>
  </si>
  <si>
    <t>Salz</t>
  </si>
  <si>
    <t>Zucker</t>
  </si>
  <si>
    <t>Butter</t>
  </si>
  <si>
    <t>Hefe (Menge nach Führung)</t>
  </si>
  <si>
    <t>Wasser ca.</t>
  </si>
  <si>
    <t>8 Minuten</t>
  </si>
  <si>
    <t>4 Minuten (entsprechend auskneten)</t>
  </si>
  <si>
    <t>25°C</t>
  </si>
  <si>
    <t>15 - 20 Minuten</t>
  </si>
  <si>
    <t>Bohnenmehl enzymaktiv</t>
  </si>
  <si>
    <t>- das Bohnenmehl  sorgt für einen wolligen Teig und hellt die Krume auf.</t>
  </si>
  <si>
    <t>hell ausbacken, das Brot soll ja noch getoastet werden</t>
  </si>
  <si>
    <t>Am sinnvollsten in der 4-Pieces- , 10-Pieces- oder Twist-Methode aufarbeiten und in Kasten legen.</t>
  </si>
  <si>
    <t>Lupinenschrot</t>
  </si>
  <si>
    <t>Sahnequark 40% Fett i.Tr.</t>
  </si>
  <si>
    <t>- Buttermenge anpassen (5% bi 8%)
- Zucker durch Honig austauschen bzw. Menge nach Wunsch anpassen
- anstatt Sahnequark einen Magerquark einsetzen
- Lupinenschrot gegen andere Saaten austauschen</t>
  </si>
  <si>
    <t>Quarktoast</t>
  </si>
  <si>
    <t>mit Lupinenschrot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</si>
</sst>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5">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86</v>
      </c>
      <c r="D3" s="95"/>
      <c r="E3" s="95"/>
      <c r="F3" s="95"/>
      <c r="G3" s="96"/>
      <c r="H3" s="8"/>
      <c r="L3" s="104" t="s">
        <v>31</v>
      </c>
      <c r="M3" s="104"/>
      <c r="O3" s="11">
        <v>10</v>
      </c>
      <c r="Q3" s="12" t="s">
        <v>34</v>
      </c>
    </row>
    <row r="4" spans="1:24" ht="5.25" customHeight="1" x14ac:dyDescent="0.2">
      <c r="A4" s="13"/>
      <c r="B4" s="86"/>
      <c r="G4" s="8"/>
      <c r="H4" s="8"/>
    </row>
    <row r="5" spans="1:24" ht="24.75" customHeight="1" x14ac:dyDescent="0.25">
      <c r="A5" s="13"/>
      <c r="B5" s="86"/>
      <c r="C5" s="87" t="s">
        <v>87</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Weizenmehl Type 550</v>
      </c>
      <c r="C12" s="36">
        <f t="shared" ref="C12:C18" si="1">IF(AND(L12&lt;&gt;"",M12&lt;&gt;""),M12,"")</f>
        <v>10</v>
      </c>
      <c r="D12" s="37" t="str">
        <f t="shared" ref="D12:D18" si="2">IF(AND(O12&lt;&gt;"",M12&lt;&gt;""),$O12,"")</f>
        <v>kg</v>
      </c>
      <c r="E12" s="38">
        <f t="shared" ref="E12:G42" si="3">IF(AND($L$5&gt;0,$O$45&gt;0),"-----",IF($C12&lt;&gt;"",IF($M12&lt;$O$3,$C12*E$46,ROUND($C12*E$46,2)),""))</f>
        <v>10</v>
      </c>
      <c r="F12" s="38">
        <f t="shared" si="3"/>
        <v>20</v>
      </c>
      <c r="G12" s="38">
        <f t="shared" si="3"/>
        <v>30</v>
      </c>
      <c r="H12" s="34"/>
      <c r="I12" s="39"/>
      <c r="J12" s="40" t="str">
        <f t="shared" ref="J12:J42" si="4">IF(L12&lt;&gt;"","X","")</f>
        <v>X</v>
      </c>
      <c r="K12" s="41" t="s">
        <v>55</v>
      </c>
      <c r="L12" s="42" t="s">
        <v>68</v>
      </c>
      <c r="M12" s="43">
        <v>10</v>
      </c>
      <c r="N12" s="39"/>
      <c r="O12" s="44" t="s">
        <v>7</v>
      </c>
      <c r="P12" s="39"/>
      <c r="Q12" s="45"/>
      <c r="R12" s="39"/>
      <c r="S12" s="42"/>
      <c r="T12" s="33"/>
      <c r="W12" s="46" t="s">
        <v>7</v>
      </c>
      <c r="X12" s="47">
        <f t="shared" ref="X12:X21" si="5">IF(AND(Q12&lt;&gt;"o",Q12&lt;&gt;"o2",Q12&lt;&gt;"o3"),M12,0)</f>
        <v>10</v>
      </c>
    </row>
    <row r="13" spans="1:24" s="46" customFormat="1" ht="20.25" customHeight="1" x14ac:dyDescent="0.2">
      <c r="A13" s="34"/>
      <c r="B13" s="35" t="str">
        <f>IF(L13="","",IF(OR(Q13="U",Q13="O2"),"     "&amp;L13,IF(OR(Q13="U2",Q13="O3"),"         "&amp;L13,IF(Q13="U3","            "&amp;L13,L13))))</f>
        <v>Bohnenmehl enzymaktiv</v>
      </c>
      <c r="C13" s="36">
        <f>IF(AND(L13&lt;&gt;"",M13&lt;&gt;""),M13,"")</f>
        <v>0.1</v>
      </c>
      <c r="D13" s="37" t="str">
        <f>IF(AND(O13&lt;&gt;"",M13&lt;&gt;""),$O13,"")</f>
        <v>kg</v>
      </c>
      <c r="E13" s="38">
        <f t="shared" si="3"/>
        <v>0.1</v>
      </c>
      <c r="F13" s="38">
        <f t="shared" si="3"/>
        <v>0.2</v>
      </c>
      <c r="G13" s="38">
        <f t="shared" si="3"/>
        <v>0.30000000000000004</v>
      </c>
      <c r="H13" s="34"/>
      <c r="I13" s="39"/>
      <c r="J13" s="40" t="str">
        <f>IF(L13&lt;&gt;"","X","")</f>
        <v>X</v>
      </c>
      <c r="K13" s="41" t="s">
        <v>55</v>
      </c>
      <c r="L13" s="42" t="s">
        <v>79</v>
      </c>
      <c r="M13" s="43">
        <v>0.1</v>
      </c>
      <c r="N13" s="39"/>
      <c r="O13" s="44" t="s">
        <v>7</v>
      </c>
      <c r="P13" s="39"/>
      <c r="Q13" s="45"/>
      <c r="R13" s="39"/>
      <c r="S13" s="42"/>
      <c r="T13" s="33"/>
      <c r="W13" s="46" t="s">
        <v>7</v>
      </c>
      <c r="X13" s="47">
        <f>IF(AND(Q13&lt;&gt;"o",Q13&lt;&gt;"o2",Q13&lt;&gt;"o3"),M13,0)</f>
        <v>0.1</v>
      </c>
    </row>
    <row r="14" spans="1:24" s="46" customFormat="1" ht="20.25" customHeight="1" x14ac:dyDescent="0.2">
      <c r="A14" s="34"/>
      <c r="B14" s="35" t="str">
        <f>IF(L14="","",IF(OR(Q14="U",Q14="O2"),"     "&amp;L14,IF(OR(Q14="U2",Q14="O3"),"         "&amp;L14,IF(Q14="U3","            "&amp;L14,L14))))</f>
        <v>Lupinenschrot</v>
      </c>
      <c r="C14" s="36">
        <f>IF(AND(L14&lt;&gt;"",M14&lt;&gt;""),M14,"")</f>
        <v>0.4</v>
      </c>
      <c r="D14" s="37" t="str">
        <f>IF(AND(O14&lt;&gt;"",M14&lt;&gt;""),$O14,"")</f>
        <v>kg</v>
      </c>
      <c r="E14" s="38">
        <f t="shared" si="3"/>
        <v>0.4</v>
      </c>
      <c r="F14" s="38">
        <f t="shared" si="3"/>
        <v>0.8</v>
      </c>
      <c r="G14" s="38">
        <f t="shared" si="3"/>
        <v>1.2000000000000002</v>
      </c>
      <c r="H14" s="34"/>
      <c r="I14" s="39"/>
      <c r="J14" s="40" t="str">
        <f>IF(L14&lt;&gt;"","X","")</f>
        <v>X</v>
      </c>
      <c r="K14" s="41" t="s">
        <v>55</v>
      </c>
      <c r="L14" s="42" t="s">
        <v>83</v>
      </c>
      <c r="M14" s="43">
        <v>0.4</v>
      </c>
      <c r="N14" s="39"/>
      <c r="O14" s="44" t="s">
        <v>7</v>
      </c>
      <c r="P14" s="39"/>
      <c r="Q14" s="45"/>
      <c r="R14" s="39"/>
      <c r="S14" s="42"/>
      <c r="T14" s="33"/>
      <c r="W14" s="46" t="s">
        <v>7</v>
      </c>
      <c r="X14" s="47">
        <f>IF(AND(Q14&lt;&gt;"o",Q14&lt;&gt;"o2",Q14&lt;&gt;"o3"),M14,0)</f>
        <v>0.4</v>
      </c>
    </row>
    <row r="15" spans="1:24" s="46" customFormat="1" ht="20.25" customHeight="1" x14ac:dyDescent="0.2">
      <c r="A15" s="34"/>
      <c r="B15" s="35" t="str">
        <f t="shared" si="0"/>
        <v>minimalback 0,5%</v>
      </c>
      <c r="C15" s="36">
        <f t="shared" si="1"/>
        <v>0.01</v>
      </c>
      <c r="D15" s="37" t="str">
        <f t="shared" si="2"/>
        <v>kg</v>
      </c>
      <c r="E15" s="38">
        <f t="shared" si="3"/>
        <v>0.01</v>
      </c>
      <c r="F15" s="38">
        <f t="shared" si="3"/>
        <v>0.02</v>
      </c>
      <c r="G15" s="38">
        <f t="shared" si="3"/>
        <v>0.03</v>
      </c>
      <c r="H15" s="34"/>
      <c r="I15" s="39"/>
      <c r="J15" s="40" t="str">
        <f t="shared" si="4"/>
        <v>X</v>
      </c>
      <c r="K15" s="41" t="s">
        <v>55</v>
      </c>
      <c r="L15" s="42" t="s">
        <v>69</v>
      </c>
      <c r="M15" s="43">
        <v>0.01</v>
      </c>
      <c r="N15" s="39"/>
      <c r="O15" s="44" t="s">
        <v>7</v>
      </c>
      <c r="P15" s="39"/>
      <c r="Q15" s="45"/>
      <c r="R15" s="39"/>
      <c r="S15" s="42"/>
      <c r="T15" s="33"/>
      <c r="W15" s="46" t="s">
        <v>7</v>
      </c>
      <c r="X15" s="47">
        <f t="shared" si="5"/>
        <v>0.01</v>
      </c>
    </row>
    <row r="16" spans="1:24" s="46" customFormat="1" ht="20.25" customHeight="1" x14ac:dyDescent="0.2">
      <c r="A16" s="34"/>
      <c r="B16" s="35" t="str">
        <f t="shared" si="0"/>
        <v>Salz</v>
      </c>
      <c r="C16" s="36">
        <f t="shared" si="1"/>
        <v>0.22</v>
      </c>
      <c r="D16" s="37" t="str">
        <f t="shared" si="2"/>
        <v>kg</v>
      </c>
      <c r="E16" s="38">
        <f t="shared" si="3"/>
        <v>0.22</v>
      </c>
      <c r="F16" s="38">
        <f t="shared" si="3"/>
        <v>0.44</v>
      </c>
      <c r="G16" s="38">
        <f t="shared" si="3"/>
        <v>0.66</v>
      </c>
      <c r="H16" s="34"/>
      <c r="I16" s="39"/>
      <c r="J16" s="40" t="str">
        <f t="shared" si="4"/>
        <v>X</v>
      </c>
      <c r="K16" s="41" t="s">
        <v>55</v>
      </c>
      <c r="L16" s="42" t="s">
        <v>70</v>
      </c>
      <c r="M16" s="43">
        <v>0.22</v>
      </c>
      <c r="N16" s="39"/>
      <c r="O16" s="44" t="s">
        <v>7</v>
      </c>
      <c r="P16" s="39"/>
      <c r="Q16" s="45"/>
      <c r="R16" s="39"/>
      <c r="S16" s="42"/>
      <c r="T16" s="33"/>
      <c r="W16" s="46" t="s">
        <v>7</v>
      </c>
      <c r="X16" s="47">
        <f t="shared" si="5"/>
        <v>0.22</v>
      </c>
    </row>
    <row r="17" spans="1:24" s="46" customFormat="1" ht="20.25" customHeight="1" x14ac:dyDescent="0.2">
      <c r="A17" s="34"/>
      <c r="B17" s="35" t="str">
        <f t="shared" si="0"/>
        <v>Zucker</v>
      </c>
      <c r="C17" s="36">
        <f t="shared" si="1"/>
        <v>0.2</v>
      </c>
      <c r="D17" s="37" t="str">
        <f t="shared" si="2"/>
        <v>kg</v>
      </c>
      <c r="E17" s="38">
        <f t="shared" si="3"/>
        <v>0.2</v>
      </c>
      <c r="F17" s="38">
        <f t="shared" si="3"/>
        <v>0.4</v>
      </c>
      <c r="G17" s="38">
        <f t="shared" si="3"/>
        <v>0.60000000000000009</v>
      </c>
      <c r="H17" s="34"/>
      <c r="I17" s="39"/>
      <c r="J17" s="40" t="str">
        <f t="shared" si="4"/>
        <v>X</v>
      </c>
      <c r="K17" s="41" t="s">
        <v>55</v>
      </c>
      <c r="L17" s="42" t="s">
        <v>71</v>
      </c>
      <c r="M17" s="43">
        <v>0.2</v>
      </c>
      <c r="N17" s="39"/>
      <c r="O17" s="44" t="s">
        <v>7</v>
      </c>
      <c r="P17" s="39"/>
      <c r="Q17" s="45"/>
      <c r="R17" s="39"/>
      <c r="S17" s="42"/>
      <c r="T17" s="33"/>
      <c r="W17" s="46" t="s">
        <v>7</v>
      </c>
      <c r="X17" s="47">
        <f t="shared" si="5"/>
        <v>0.2</v>
      </c>
    </row>
    <row r="18" spans="1:24" s="46" customFormat="1" ht="20.25" customHeight="1" x14ac:dyDescent="0.2">
      <c r="A18" s="34"/>
      <c r="B18" s="35" t="str">
        <f t="shared" si="0"/>
        <v>Butter</v>
      </c>
      <c r="C18" s="36">
        <f t="shared" si="1"/>
        <v>0.5</v>
      </c>
      <c r="D18" s="37" t="str">
        <f t="shared" si="2"/>
        <v>kg</v>
      </c>
      <c r="E18" s="38">
        <f t="shared" si="3"/>
        <v>0.5</v>
      </c>
      <c r="F18" s="38">
        <f t="shared" si="3"/>
        <v>1</v>
      </c>
      <c r="G18" s="38">
        <f t="shared" si="3"/>
        <v>1.5</v>
      </c>
      <c r="H18" s="34"/>
      <c r="I18" s="39"/>
      <c r="J18" s="40" t="str">
        <f>IF(L18&lt;&gt;"","X","")</f>
        <v>X</v>
      </c>
      <c r="K18" s="41" t="s">
        <v>55</v>
      </c>
      <c r="L18" s="42" t="s">
        <v>72</v>
      </c>
      <c r="M18" s="43">
        <v>0.5</v>
      </c>
      <c r="N18" s="39"/>
      <c r="O18" s="44" t="s">
        <v>7</v>
      </c>
      <c r="P18" s="39"/>
      <c r="Q18" s="45"/>
      <c r="R18" s="39"/>
      <c r="S18" s="42"/>
      <c r="T18" s="33"/>
      <c r="W18" s="46" t="s">
        <v>7</v>
      </c>
      <c r="X18" s="47">
        <f t="shared" si="5"/>
        <v>0.5</v>
      </c>
    </row>
    <row r="19" spans="1:24" s="46" customFormat="1" ht="20.25" customHeight="1" x14ac:dyDescent="0.2">
      <c r="A19" s="34"/>
      <c r="B19" s="35" t="str">
        <f t="shared" si="0"/>
        <v>Hefe (Menge nach Führung)</v>
      </c>
      <c r="C19" s="36">
        <f t="shared" ref="C19:C29" si="6">IF(AND(L19&lt;&gt;"",M19&lt;&gt;""),M19,"")</f>
        <v>0.25</v>
      </c>
      <c r="D19" s="37" t="str">
        <f t="shared" ref="D19:D29" si="7">IF(AND(O19&lt;&gt;"",M19&lt;&gt;""),$O19,"")</f>
        <v>kg</v>
      </c>
      <c r="E19" s="38">
        <f t="shared" si="3"/>
        <v>0.25</v>
      </c>
      <c r="F19" s="38">
        <f t="shared" si="3"/>
        <v>0.5</v>
      </c>
      <c r="G19" s="38">
        <f t="shared" si="3"/>
        <v>0.75</v>
      </c>
      <c r="H19" s="34"/>
      <c r="I19" s="39"/>
      <c r="J19" s="40" t="str">
        <f t="shared" si="4"/>
        <v>X</v>
      </c>
      <c r="K19" s="41" t="s">
        <v>55</v>
      </c>
      <c r="L19" s="42" t="s">
        <v>73</v>
      </c>
      <c r="M19" s="43">
        <v>0.25</v>
      </c>
      <c r="N19" s="39"/>
      <c r="O19" s="44" t="s">
        <v>7</v>
      </c>
      <c r="P19" s="39"/>
      <c r="Q19" s="45"/>
      <c r="R19" s="39"/>
      <c r="S19" s="42"/>
      <c r="T19" s="33"/>
      <c r="W19" s="46" t="s">
        <v>7</v>
      </c>
      <c r="X19" s="47">
        <f t="shared" si="5"/>
        <v>0.25</v>
      </c>
    </row>
    <row r="20" spans="1:24" s="46" customFormat="1" ht="20.25" customHeight="1" x14ac:dyDescent="0.2">
      <c r="A20" s="34"/>
      <c r="B20" s="35" t="str">
        <f>IF(L20="","",IF(OR(Q20="U",Q20="O2"),"     "&amp;L20,IF(OR(Q20="U2",Q20="O3"),"         "&amp;L20,IF(Q20="U3","            "&amp;L20,L20))))</f>
        <v>Sahnequark 40% Fett i.Tr.</v>
      </c>
      <c r="C20" s="36">
        <f>IF(AND(L20&lt;&gt;"",M20&lt;&gt;""),M20,"")</f>
        <v>1.2</v>
      </c>
      <c r="D20" s="37" t="str">
        <f>IF(AND(O20&lt;&gt;"",M20&lt;&gt;""),$O20,"")</f>
        <v>kg</v>
      </c>
      <c r="E20" s="38">
        <f t="shared" si="3"/>
        <v>1.2</v>
      </c>
      <c r="F20" s="38">
        <f t="shared" si="3"/>
        <v>2.4</v>
      </c>
      <c r="G20" s="38">
        <f t="shared" si="3"/>
        <v>3.5999999999999996</v>
      </c>
      <c r="H20" s="34"/>
      <c r="I20" s="39"/>
      <c r="J20" s="40" t="str">
        <f>IF(L20&lt;&gt;"","X","")</f>
        <v>X</v>
      </c>
      <c r="K20" s="41" t="s">
        <v>55</v>
      </c>
      <c r="L20" s="42" t="s">
        <v>84</v>
      </c>
      <c r="M20" s="43">
        <v>1.2</v>
      </c>
      <c r="N20" s="39"/>
      <c r="O20" s="44" t="s">
        <v>7</v>
      </c>
      <c r="P20" s="39"/>
      <c r="Q20" s="45"/>
      <c r="R20" s="39"/>
      <c r="S20" s="42"/>
      <c r="T20" s="33"/>
      <c r="W20" s="46" t="s">
        <v>7</v>
      </c>
      <c r="X20" s="47">
        <f>IF(AND(Q20&lt;&gt;"o",Q20&lt;&gt;"o2",Q20&lt;&gt;"o3"),M20,0)</f>
        <v>1.2</v>
      </c>
    </row>
    <row r="21" spans="1:24" s="46" customFormat="1" ht="20.25" customHeight="1" x14ac:dyDescent="0.2">
      <c r="A21" s="34"/>
      <c r="B21" s="35" t="str">
        <f t="shared" si="0"/>
        <v>Wasser ca.</v>
      </c>
      <c r="C21" s="36">
        <f t="shared" si="6"/>
        <v>4.5</v>
      </c>
      <c r="D21" s="37" t="str">
        <f t="shared" si="7"/>
        <v>kg</v>
      </c>
      <c r="E21" s="38">
        <f t="shared" si="3"/>
        <v>4.5</v>
      </c>
      <c r="F21" s="38">
        <f t="shared" si="3"/>
        <v>9</v>
      </c>
      <c r="G21" s="38">
        <f t="shared" si="3"/>
        <v>13.5</v>
      </c>
      <c r="H21" s="34"/>
      <c r="I21" s="39"/>
      <c r="J21" s="40" t="str">
        <f t="shared" si="4"/>
        <v>X</v>
      </c>
      <c r="K21" s="41" t="s">
        <v>55</v>
      </c>
      <c r="L21" s="42" t="s">
        <v>74</v>
      </c>
      <c r="M21" s="43">
        <v>4.5</v>
      </c>
      <c r="N21" s="39"/>
      <c r="O21" s="44" t="s">
        <v>7</v>
      </c>
      <c r="P21" s="39"/>
      <c r="Q21" s="45"/>
      <c r="R21" s="39"/>
      <c r="S21" s="42"/>
      <c r="T21" s="33"/>
      <c r="W21" s="46" t="s">
        <v>7</v>
      </c>
      <c r="X21" s="47">
        <f t="shared" si="5"/>
        <v>4.5</v>
      </c>
    </row>
    <row r="22" spans="1:24" s="46" customFormat="1" ht="20.25" hidden="1" customHeight="1" x14ac:dyDescent="0.2">
      <c r="A22" s="34"/>
      <c r="B22" s="35" t="str">
        <f t="shared" si="0"/>
        <v/>
      </c>
      <c r="C22" s="36" t="str">
        <f t="shared" si="6"/>
        <v/>
      </c>
      <c r="D22" s="37" t="str">
        <f t="shared" si="7"/>
        <v/>
      </c>
      <c r="E22" s="38" t="str">
        <f t="shared" si="3"/>
        <v/>
      </c>
      <c r="F22" s="38" t="str">
        <f t="shared" si="3"/>
        <v/>
      </c>
      <c r="G22" s="38" t="str">
        <f t="shared" si="3"/>
        <v/>
      </c>
      <c r="H22" s="34"/>
      <c r="I22" s="39"/>
      <c r="J22" s="40" t="str">
        <f t="shared" ref="J22:J28" si="8">IF(L22&lt;&gt;"","X","")</f>
        <v/>
      </c>
      <c r="K22" s="41" t="s">
        <v>55</v>
      </c>
      <c r="L22" s="42"/>
      <c r="M22" s="43"/>
      <c r="N22" s="39"/>
      <c r="O22" s="44"/>
      <c r="P22" s="39"/>
      <c r="Q22" s="45"/>
      <c r="R22" s="39"/>
      <c r="S22" s="42"/>
      <c r="T22" s="33"/>
      <c r="W22" s="46" t="s">
        <v>7</v>
      </c>
      <c r="X22" s="47">
        <f>IF(AND(Q22&lt;&gt;"o",Q22&lt;&gt;"o2",Q22&lt;&gt;"o3"),M22,0)</f>
        <v>0</v>
      </c>
    </row>
    <row r="23" spans="1:24" s="46" customFormat="1" ht="20.25" hidden="1" customHeight="1" x14ac:dyDescent="0.2">
      <c r="A23" s="34"/>
      <c r="B23" s="35" t="str">
        <f t="shared" si="0"/>
        <v/>
      </c>
      <c r="C23" s="36" t="str">
        <f t="shared" si="6"/>
        <v/>
      </c>
      <c r="D23" s="37" t="str">
        <f t="shared" si="7"/>
        <v/>
      </c>
      <c r="E23" s="38" t="str">
        <f t="shared" si="3"/>
        <v/>
      </c>
      <c r="F23" s="38" t="str">
        <f t="shared" si="3"/>
        <v/>
      </c>
      <c r="G23" s="38" t="str">
        <f t="shared" si="3"/>
        <v/>
      </c>
      <c r="H23" s="34"/>
      <c r="I23" s="39"/>
      <c r="J23" s="40" t="str">
        <f t="shared" si="8"/>
        <v/>
      </c>
      <c r="K23" s="41" t="s">
        <v>55</v>
      </c>
      <c r="L23" s="42"/>
      <c r="M23" s="43"/>
      <c r="N23" s="39"/>
      <c r="O23" s="44"/>
      <c r="P23" s="39"/>
      <c r="Q23" s="45"/>
      <c r="R23" s="39"/>
      <c r="S23" s="42"/>
      <c r="T23" s="33"/>
      <c r="W23" s="46" t="s">
        <v>7</v>
      </c>
      <c r="X23" s="47">
        <f t="shared" ref="X23:X42" si="9">IF(AND(Q23&lt;&gt;"o",Q23&lt;&gt;"o2",Q23&lt;&gt;"o3"),M23,0)</f>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8"/>
        <v/>
      </c>
      <c r="K24" s="41" t="s">
        <v>55</v>
      </c>
      <c r="L24" s="42"/>
      <c r="M24" s="43"/>
      <c r="N24" s="39"/>
      <c r="O24" s="44"/>
      <c r="P24" s="39"/>
      <c r="Q24" s="45"/>
      <c r="R24" s="39"/>
      <c r="S24" s="42"/>
      <c r="T24" s="33"/>
      <c r="W24" s="46" t="s">
        <v>7</v>
      </c>
      <c r="X24" s="47">
        <f t="shared" si="9"/>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8"/>
        <v/>
      </c>
      <c r="K25" s="41" t="s">
        <v>55</v>
      </c>
      <c r="L25" s="42"/>
      <c r="M25" s="43"/>
      <c r="N25" s="39"/>
      <c r="O25" s="44"/>
      <c r="P25" s="39"/>
      <c r="Q25" s="45"/>
      <c r="R25" s="39"/>
      <c r="S25" s="42"/>
      <c r="T25" s="33"/>
      <c r="W25" s="46" t="s">
        <v>7</v>
      </c>
      <c r="X25" s="47">
        <f t="shared" si="9"/>
        <v>0</v>
      </c>
    </row>
    <row r="26" spans="1:24" s="46" customFormat="1" ht="20.25" hidden="1" customHeight="1" x14ac:dyDescent="0.2">
      <c r="A26" s="34"/>
      <c r="B26" s="35" t="str">
        <f>IF(L26="","",IF(OR(Q26="U",Q26="O2"),"     "&amp;L26,IF(OR(Q26="U2",Q26="O3"),"         "&amp;L26,IF(Q26="U3","            "&amp;L26,L26))))</f>
        <v/>
      </c>
      <c r="C26" s="36" t="str">
        <f>IF(AND(L26&lt;&gt;"",M26&lt;&gt;""),M26,"")</f>
        <v/>
      </c>
      <c r="D26" s="37" t="str">
        <f>IF(AND(O26&lt;&gt;"",M26&lt;&gt;""),$O26,"")</f>
        <v/>
      </c>
      <c r="E26" s="38" t="str">
        <f t="shared" si="3"/>
        <v/>
      </c>
      <c r="F26" s="38" t="str">
        <f t="shared" si="3"/>
        <v/>
      </c>
      <c r="G26" s="38" t="str">
        <f t="shared" si="3"/>
        <v/>
      </c>
      <c r="H26" s="34"/>
      <c r="I26" s="39"/>
      <c r="J26" s="40" t="str">
        <f t="shared" si="8"/>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IF(L27="","",IF(OR(Q27="U",Q27="O2"),"     "&amp;L27,IF(OR(Q27="U2",Q27="O3"),"         "&amp;L27,IF(Q27="U3","            "&amp;L27,L27))))</f>
        <v/>
      </c>
      <c r="C27" s="36" t="str">
        <f>IF(AND(L27&lt;&gt;"",M27&lt;&gt;""),M27,"")</f>
        <v/>
      </c>
      <c r="D27" s="37" t="str">
        <f>IF(AND(O27&lt;&gt;"",M27&lt;&gt;""),$O27,"")</f>
        <v/>
      </c>
      <c r="E27" s="38" t="str">
        <f t="shared" si="3"/>
        <v/>
      </c>
      <c r="F27" s="38" t="str">
        <f t="shared" si="3"/>
        <v/>
      </c>
      <c r="G27" s="38" t="str">
        <f t="shared" si="3"/>
        <v/>
      </c>
      <c r="H27" s="34"/>
      <c r="I27" s="39"/>
      <c r="J27" s="40" t="str">
        <f t="shared" si="8"/>
        <v/>
      </c>
      <c r="K27" s="41" t="s">
        <v>55</v>
      </c>
      <c r="L27" s="42"/>
      <c r="M27" s="43"/>
      <c r="N27" s="39"/>
      <c r="O27" s="44"/>
      <c r="P27" s="39"/>
      <c r="Q27" s="45"/>
      <c r="R27" s="39"/>
      <c r="S27" s="42"/>
      <c r="T27" s="33"/>
      <c r="W27" s="46" t="s">
        <v>7</v>
      </c>
      <c r="X27" s="47">
        <f>IF(AND(Q27&lt;&gt;"o",Q27&lt;&gt;"o2",Q27&lt;&gt;"o3"),M27,0)</f>
        <v>0</v>
      </c>
    </row>
    <row r="28" spans="1:24" s="46" customFormat="1" ht="20.25" hidden="1" customHeight="1" x14ac:dyDescent="0.2">
      <c r="A28" s="34"/>
      <c r="B28" s="35" t="str">
        <f>IF(L28="","",IF(OR(Q28="U",Q28="O2"),"     "&amp;L28,IF(OR(Q28="U2",Q28="O3"),"         "&amp;L28,IF(Q28="U3","            "&amp;L28,L28))))</f>
        <v/>
      </c>
      <c r="C28" s="36" t="str">
        <f>IF(AND(L28&lt;&gt;"",M28&lt;&gt;""),M28,"")</f>
        <v/>
      </c>
      <c r="D28" s="37" t="str">
        <f>IF(AND(O28&lt;&gt;"",M28&lt;&gt;""),$O28,"")</f>
        <v/>
      </c>
      <c r="E28" s="38" t="str">
        <f t="shared" si="3"/>
        <v/>
      </c>
      <c r="F28" s="38" t="str">
        <f t="shared" si="3"/>
        <v/>
      </c>
      <c r="G28" s="38" t="str">
        <f t="shared" si="3"/>
        <v/>
      </c>
      <c r="H28" s="34"/>
      <c r="I28" s="39"/>
      <c r="J28" s="40" t="str">
        <f t="shared" si="8"/>
        <v/>
      </c>
      <c r="K28" s="41" t="s">
        <v>55</v>
      </c>
      <c r="L28" s="42"/>
      <c r="M28" s="43"/>
      <c r="N28" s="39"/>
      <c r="O28" s="44"/>
      <c r="P28" s="39"/>
      <c r="Q28" s="45"/>
      <c r="R28" s="39"/>
      <c r="S28" s="42"/>
      <c r="T28" s="33"/>
      <c r="W28" s="46" t="s">
        <v>7</v>
      </c>
      <c r="X28" s="47">
        <f>IF(AND(Q28&lt;&gt;"o",Q28&lt;&gt;"o2",Q28&lt;&gt;"o3"),M28,0)</f>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4"/>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ref="C30:C42" si="10">IF(AND(L30&lt;&gt;"",M30&lt;&gt;""),M30,"")</f>
        <v/>
      </c>
      <c r="D30" s="37" t="str">
        <f t="shared" ref="D30:D42" si="11">IF(AND(O30&lt;&gt;"",M30&lt;&gt;""),$O30,"")</f>
        <v/>
      </c>
      <c r="E30" s="38" t="str">
        <f t="shared" si="3"/>
        <v/>
      </c>
      <c r="F30" s="38" t="str">
        <f t="shared" si="3"/>
        <v/>
      </c>
      <c r="G30" s="38" t="str">
        <f t="shared" si="3"/>
        <v/>
      </c>
      <c r="H30" s="34"/>
      <c r="I30" s="39"/>
      <c r="J30" s="40" t="str">
        <f t="shared" si="4"/>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si="10"/>
        <v/>
      </c>
      <c r="D31" s="37" t="str">
        <f t="shared" si="11"/>
        <v/>
      </c>
      <c r="E31" s="38" t="str">
        <f t="shared" si="3"/>
        <v/>
      </c>
      <c r="F31" s="38" t="str">
        <f t="shared" si="3"/>
        <v/>
      </c>
      <c r="G31" s="38" t="str">
        <f t="shared" si="3"/>
        <v/>
      </c>
      <c r="H31" s="34"/>
      <c r="I31" s="39"/>
      <c r="J31" s="40" t="str">
        <f t="shared" si="4"/>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3"/>
        <v/>
      </c>
      <c r="F32" s="38" t="str">
        <f t="shared" si="3"/>
        <v/>
      </c>
      <c r="G32" s="38" t="str">
        <f t="shared" si="3"/>
        <v/>
      </c>
      <c r="H32" s="34"/>
      <c r="I32" s="39"/>
      <c r="J32" s="40" t="str">
        <f t="shared" si="4"/>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3"/>
        <v/>
      </c>
      <c r="F33" s="38" t="str">
        <f t="shared" si="3"/>
        <v/>
      </c>
      <c r="G33" s="38" t="str">
        <f t="shared" si="3"/>
        <v/>
      </c>
      <c r="H33" s="34"/>
      <c r="I33" s="39"/>
      <c r="J33" s="40" t="str">
        <f t="shared" si="4"/>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3"/>
        <v/>
      </c>
      <c r="F34" s="38" t="str">
        <f t="shared" si="3"/>
        <v/>
      </c>
      <c r="G34" s="38" t="str">
        <f t="shared" si="3"/>
        <v/>
      </c>
      <c r="H34" s="34"/>
      <c r="I34" s="39"/>
      <c r="J34" s="40" t="str">
        <f t="shared" si="4"/>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3"/>
        <v/>
      </c>
      <c r="F35" s="38" t="str">
        <f t="shared" si="3"/>
        <v/>
      </c>
      <c r="G35" s="38" t="str">
        <f t="shared" si="3"/>
        <v/>
      </c>
      <c r="H35" s="34"/>
      <c r="I35" s="39"/>
      <c r="J35" s="40" t="str">
        <f t="shared" si="4"/>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3"/>
        <v/>
      </c>
      <c r="F36" s="38" t="str">
        <f t="shared" si="3"/>
        <v/>
      </c>
      <c r="G36" s="38" t="str">
        <f t="shared" si="3"/>
        <v/>
      </c>
      <c r="H36" s="34"/>
      <c r="I36" s="39"/>
      <c r="J36" s="40" t="str">
        <f t="shared" si="4"/>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3"/>
        <v/>
      </c>
      <c r="F37" s="38" t="str">
        <f t="shared" si="3"/>
        <v/>
      </c>
      <c r="G37" s="38" t="str">
        <f t="shared" si="3"/>
        <v/>
      </c>
      <c r="H37" s="34"/>
      <c r="I37" s="39"/>
      <c r="J37" s="40" t="str">
        <f t="shared" si="4"/>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3"/>
        <v/>
      </c>
      <c r="F38" s="38" t="str">
        <f t="shared" si="3"/>
        <v/>
      </c>
      <c r="G38" s="38" t="str">
        <f t="shared" si="3"/>
        <v/>
      </c>
      <c r="H38" s="34"/>
      <c r="I38" s="39"/>
      <c r="J38" s="40" t="str">
        <f t="shared" si="4"/>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3"/>
        <v/>
      </c>
      <c r="F39" s="38" t="str">
        <f t="shared" si="3"/>
        <v/>
      </c>
      <c r="G39" s="38" t="str">
        <f t="shared" si="3"/>
        <v/>
      </c>
      <c r="H39" s="34"/>
      <c r="I39" s="39"/>
      <c r="J39" s="40" t="str">
        <f t="shared" si="4"/>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3"/>
        <v/>
      </c>
      <c r="F40" s="38" t="str">
        <f t="shared" si="3"/>
        <v/>
      </c>
      <c r="G40" s="38" t="str">
        <f t="shared" si="3"/>
        <v/>
      </c>
      <c r="H40" s="34"/>
      <c r="I40" s="39"/>
      <c r="J40" s="40" t="str">
        <f t="shared" si="4"/>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3"/>
        <v/>
      </c>
      <c r="F41" s="38" t="str">
        <f t="shared" si="3"/>
        <v/>
      </c>
      <c r="G41" s="38" t="str">
        <f t="shared" si="3"/>
        <v/>
      </c>
      <c r="H41" s="34"/>
      <c r="I41" s="39"/>
      <c r="J41" s="40" t="str">
        <f t="shared" si="4"/>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3"/>
        <v/>
      </c>
      <c r="F42" s="38" t="str">
        <f t="shared" si="3"/>
        <v/>
      </c>
      <c r="G42" s="38" t="str">
        <f t="shared" si="3"/>
        <v/>
      </c>
      <c r="H42" s="34"/>
      <c r="I42" s="39"/>
      <c r="J42" s="40" t="str">
        <f t="shared" si="4"/>
        <v/>
      </c>
      <c r="K42" s="41" t="s">
        <v>55</v>
      </c>
      <c r="L42" s="42"/>
      <c r="M42" s="43"/>
      <c r="N42" s="39"/>
      <c r="O42" s="44"/>
      <c r="P42" s="39"/>
      <c r="Q42" s="45"/>
      <c r="R42" s="39"/>
      <c r="S42" s="42"/>
      <c r="T42" s="33"/>
      <c r="W42" s="46" t="s">
        <v>7</v>
      </c>
      <c r="X42" s="47">
        <f t="shared" si="9"/>
        <v>0</v>
      </c>
    </row>
    <row r="43" spans="1:39" s="46" customFormat="1" ht="26.25" hidden="1" customHeight="1" x14ac:dyDescent="0.2">
      <c r="A43" s="34"/>
      <c r="B43" s="101"/>
      <c r="C43" s="101"/>
      <c r="D43" s="101"/>
      <c r="E43" s="101"/>
      <c r="F43" s="101"/>
      <c r="G43" s="102"/>
      <c r="H43" s="34"/>
      <c r="I43" s="39"/>
      <c r="J43" s="40" t="str">
        <f>IF(B43&lt;&gt;"","X","")</f>
        <v/>
      </c>
      <c r="K43" s="48" t="s">
        <v>56</v>
      </c>
      <c r="L43" s="40"/>
      <c r="M43" s="40"/>
      <c r="N43" s="40"/>
      <c r="O43" s="40"/>
      <c r="P43" s="40"/>
      <c r="Q43" s="40"/>
      <c r="R43" s="40"/>
      <c r="S43" s="40"/>
      <c r="T43" s="33"/>
      <c r="U43" s="40" t="str">
        <f t="shared" ref="U43:AM43" si="12">IF(W43&lt;&gt;"","X","")</f>
        <v/>
      </c>
      <c r="V43" s="40" t="str">
        <f t="shared" si="12"/>
        <v/>
      </c>
      <c r="W43" s="40" t="str">
        <f t="shared" si="12"/>
        <v/>
      </c>
      <c r="X43" s="40" t="str">
        <f t="shared" si="12"/>
        <v/>
      </c>
      <c r="Y43" s="40" t="str">
        <f t="shared" si="12"/>
        <v/>
      </c>
      <c r="Z43" s="40" t="str">
        <f t="shared" si="12"/>
        <v/>
      </c>
      <c r="AA43" s="40" t="str">
        <f t="shared" si="12"/>
        <v/>
      </c>
      <c r="AB43" s="40" t="str">
        <f t="shared" si="12"/>
        <v/>
      </c>
      <c r="AC43" s="40" t="str">
        <f t="shared" si="12"/>
        <v/>
      </c>
      <c r="AD43" s="40" t="str">
        <f t="shared" si="12"/>
        <v/>
      </c>
      <c r="AE43" s="40" t="str">
        <f t="shared" si="12"/>
        <v/>
      </c>
      <c r="AF43" s="40" t="str">
        <f t="shared" si="12"/>
        <v/>
      </c>
      <c r="AG43" s="40" t="str">
        <f t="shared" si="12"/>
        <v/>
      </c>
      <c r="AH43" s="40" t="str">
        <f t="shared" si="12"/>
        <v/>
      </c>
      <c r="AI43" s="40" t="str">
        <f t="shared" si="12"/>
        <v/>
      </c>
      <c r="AJ43" s="40" t="str">
        <f t="shared" si="12"/>
        <v/>
      </c>
      <c r="AK43" s="40" t="str">
        <f t="shared" si="12"/>
        <v/>
      </c>
      <c r="AL43" s="40" t="str">
        <f t="shared" si="12"/>
        <v/>
      </c>
      <c r="AM43" s="40" t="str">
        <f t="shared" si="12"/>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42819.915075115743</v>
      </c>
      <c r="C45" s="58">
        <f>IF(O45&gt;0,"",X45)</f>
        <v>17.38</v>
      </c>
      <c r="D45" s="59"/>
      <c r="E45" s="60">
        <f>IF($O$45&gt;0,"-----",IF($L$5&lt;&gt;"",$L$5*E10,E10*$C$45))</f>
        <v>17.38</v>
      </c>
      <c r="F45" s="60">
        <f>IF($O$45&gt;0,"-----",IF($L$5&lt;&gt;"",$L$5*F10,F10*$C$45))</f>
        <v>34.76</v>
      </c>
      <c r="G45" s="60">
        <f>IF($O$45&gt;0,"-----",IF($L$5&lt;&gt;"",$L$5*G10,G10*$C$45))</f>
        <v>52.14</v>
      </c>
      <c r="H45" s="20"/>
      <c r="I45" s="17"/>
      <c r="J45" s="55" t="s">
        <v>29</v>
      </c>
      <c r="K45" s="61"/>
      <c r="L45" s="61"/>
      <c r="M45" s="61"/>
      <c r="N45" s="61"/>
      <c r="O45" s="62">
        <f>COUNTIF(O12:O42,"=St.")</f>
        <v>0</v>
      </c>
      <c r="P45" s="61"/>
      <c r="Q45" s="61"/>
      <c r="R45" s="9"/>
      <c r="X45" s="63">
        <f>SUM(X11:X44)</f>
        <v>17.38</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hidden="1" x14ac:dyDescent="0.25">
      <c r="A52" s="74"/>
      <c r="B52" s="75" t="s">
        <v>35</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8"/>
      <c r="C53" s="92"/>
      <c r="D53" s="92"/>
      <c r="E53" s="92"/>
      <c r="F53" s="92"/>
      <c r="G53" s="93"/>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25.5" customHeight="1" x14ac:dyDescent="0.25">
      <c r="A56" s="77"/>
      <c r="B56" s="91" t="s">
        <v>80</v>
      </c>
      <c r="C56" s="92"/>
      <c r="D56" s="92"/>
      <c r="E56" s="92"/>
      <c r="F56" s="92"/>
      <c r="G56" s="93"/>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103" t="s">
        <v>75</v>
      </c>
      <c r="D83" s="103"/>
      <c r="E83" s="103"/>
      <c r="F83" s="103"/>
      <c r="G83" s="103"/>
      <c r="H83" s="77"/>
      <c r="I83" s="77"/>
      <c r="J83" s="73" t="str">
        <f>IF(C83&lt;&gt;"","X","")</f>
        <v>X</v>
      </c>
      <c r="K83" s="77"/>
      <c r="L83" s="77"/>
      <c r="M83" s="77"/>
      <c r="N83" s="77"/>
      <c r="O83" s="77"/>
      <c r="P83" s="77"/>
      <c r="Q83" s="77"/>
      <c r="R83" s="77"/>
    </row>
    <row r="84" spans="1:18" s="78" customFormat="1" ht="18.75" customHeight="1" x14ac:dyDescent="0.25">
      <c r="A84" s="74"/>
      <c r="B84" s="81" t="s">
        <v>20</v>
      </c>
      <c r="C84" s="103" t="s">
        <v>76</v>
      </c>
      <c r="D84" s="103"/>
      <c r="E84" s="103"/>
      <c r="F84" s="103"/>
      <c r="G84" s="103"/>
      <c r="H84" s="77"/>
      <c r="I84" s="77"/>
      <c r="J84" s="73" t="str">
        <f>IF(C84&lt;&gt;"","X","")</f>
        <v>X</v>
      </c>
      <c r="K84" s="77"/>
      <c r="L84" s="77"/>
      <c r="M84" s="77"/>
      <c r="N84" s="77"/>
      <c r="O84" s="77"/>
      <c r="P84" s="77"/>
      <c r="Q84" s="77"/>
      <c r="R84" s="77"/>
    </row>
    <row r="85" spans="1:18" s="78" customFormat="1" ht="18.75" customHeight="1" x14ac:dyDescent="0.25">
      <c r="A85" s="74"/>
      <c r="B85" s="81" t="s">
        <v>8</v>
      </c>
      <c r="C85" s="103" t="s">
        <v>77</v>
      </c>
      <c r="D85" s="103"/>
      <c r="E85" s="103"/>
      <c r="F85" s="103"/>
      <c r="G85" s="103"/>
      <c r="H85" s="77"/>
      <c r="I85" s="77"/>
      <c r="J85" s="73" t="str">
        <f>IF(C85&lt;&gt;"","X","")</f>
        <v>X</v>
      </c>
      <c r="K85" s="77"/>
      <c r="L85" s="77"/>
      <c r="M85" s="77"/>
      <c r="N85" s="77"/>
      <c r="O85" s="77"/>
      <c r="P85" s="77"/>
      <c r="Q85" s="77"/>
      <c r="R85" s="77"/>
    </row>
    <row r="86" spans="1:18" s="78" customFormat="1" ht="19.5" customHeight="1" x14ac:dyDescent="0.25">
      <c r="A86" s="74"/>
      <c r="B86" s="81" t="s">
        <v>9</v>
      </c>
      <c r="C86" s="103" t="s">
        <v>78</v>
      </c>
      <c r="D86" s="103"/>
      <c r="E86" s="103"/>
      <c r="F86" s="103"/>
      <c r="G86" s="103"/>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hidden="1" customHeight="1" x14ac:dyDescent="0.25">
      <c r="A94" s="74"/>
      <c r="B94" s="83" t="s">
        <v>22</v>
      </c>
      <c r="C94" s="90"/>
      <c r="D94" s="90"/>
      <c r="E94" s="90"/>
      <c r="F94" s="90"/>
      <c r="G94" s="90"/>
      <c r="H94" s="77"/>
      <c r="I94" s="77"/>
      <c r="J94" s="73" t="str">
        <f>IF(C94&lt;&gt;"","X","")</f>
        <v/>
      </c>
      <c r="K94" s="77"/>
      <c r="L94" s="77"/>
      <c r="M94" s="77"/>
      <c r="N94" s="77"/>
      <c r="O94" s="77"/>
      <c r="P94" s="77"/>
      <c r="Q94" s="77"/>
      <c r="R94" s="77"/>
    </row>
    <row r="95" spans="1:18" s="78" customFormat="1" ht="58.5" customHeight="1" x14ac:dyDescent="0.25">
      <c r="A95" s="74"/>
      <c r="B95" s="83" t="s">
        <v>23</v>
      </c>
      <c r="C95" s="90" t="s">
        <v>82</v>
      </c>
      <c r="D95" s="90"/>
      <c r="E95" s="90"/>
      <c r="F95" s="90"/>
      <c r="G95" s="90"/>
      <c r="H95" s="77"/>
      <c r="I95" s="77"/>
      <c r="J95" s="73" t="str">
        <f>IF(C95&lt;&gt;"","X","")</f>
        <v>X</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customHeight="1" x14ac:dyDescent="0.25">
      <c r="A112" s="74"/>
      <c r="B112" s="79" t="s">
        <v>25</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40.5" customHeight="1" x14ac:dyDescent="0.25">
      <c r="A116" s="74"/>
      <c r="B116" s="83" t="s">
        <v>23</v>
      </c>
      <c r="C116" s="90" t="s">
        <v>81</v>
      </c>
      <c r="D116" s="90"/>
      <c r="E116" s="90"/>
      <c r="F116" s="90"/>
      <c r="G116" s="90"/>
      <c r="H116" s="77"/>
      <c r="I116" s="77"/>
      <c r="J116" s="73" t="str">
        <f>IF(C116&lt;&gt;"","X","")</f>
        <v>X</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77.25" customHeight="1" x14ac:dyDescent="0.25">
      <c r="A119" s="77"/>
      <c r="B119" s="91" t="s">
        <v>85</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14" priority="5" stopIfTrue="1">
      <formula>$Q44="u"</formula>
    </cfRule>
  </conditionalFormatting>
  <conditionalFormatting sqref="B43">
    <cfRule type="expression" dxfId="13" priority="10" stopIfTrue="1">
      <formula>$Q43="u"</formula>
    </cfRule>
  </conditionalFormatting>
  <conditionalFormatting sqref="M11:T11 J45:Q48 J44:T44 J49:J54 M7:Q10 J43:S43 U43:AM43 J58:J119 S29:S42 T29:T43 J7:L11 J12:N42 S12:T28 P12:Q42">
    <cfRule type="expression" dxfId="12" priority="6" stopIfTrue="1">
      <formula>#REF!&lt;&gt;""</formula>
    </cfRule>
  </conditionalFormatting>
  <conditionalFormatting sqref="O12:O42">
    <cfRule type="expression" dxfId="8" priority="8" stopIfTrue="1">
      <formula>#REF!&lt;&gt;""</formula>
    </cfRule>
  </conditionalFormatting>
  <conditionalFormatting sqref="B10">
    <cfRule type="cellIs" dxfId="7" priority="7" stopIfTrue="1" operator="equal">
      <formula>0</formula>
    </cfRule>
  </conditionalFormatting>
  <conditionalFormatting sqref="J55:J57">
    <cfRule type="expression" dxfId="6" priority="4" stopIfTrue="1">
      <formula>#REF!&lt;&gt;""</formula>
    </cfRule>
  </conditionalFormatting>
  <conditionalFormatting sqref="B12:G42">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2016-12-31T23:11:47Z</cp:lastPrinted>
  <dcterms:created xsi:type="dcterms:W3CDTF">2010-01-14T09:56:01Z</dcterms:created>
  <dcterms:modified xsi:type="dcterms:W3CDTF">2017-03-25T20:57:43Z</dcterms:modified>
</cp:coreProperties>
</file>