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20025" yWindow="645" windowWidth="12450" windowHeight="8100" activeTab="1"/>
  </bookViews>
  <sheets>
    <sheet name="Benutzungshinweise" sheetId="3" r:id="rId1"/>
    <sheet name="Rezeptur" sheetId="2" r:id="rId2"/>
  </sheets>
  <definedNames>
    <definedName name="_xlnm._FilterDatabase" localSheetId="1" hidden="1">Rezeptur!$J$10:$J$119</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5" i="2" l="1"/>
  <c r="J54" i="2" s="1"/>
  <c r="J56" i="2" s="1"/>
  <c r="J52" i="2" l="1"/>
  <c r="J51" i="2" s="1"/>
  <c r="J53" i="2" s="1"/>
  <c r="J59" i="2"/>
  <c r="J58" i="2"/>
  <c r="J57" i="2" s="1"/>
  <c r="J61" i="2" s="1"/>
  <c r="J64" i="2"/>
  <c r="J63" i="2"/>
  <c r="J74" i="2"/>
  <c r="J73" i="2"/>
  <c r="J72" i="2"/>
  <c r="J79" i="2"/>
  <c r="J78" i="2"/>
  <c r="J77" i="2"/>
  <c r="J96" i="2"/>
  <c r="J95" i="2"/>
  <c r="J94" i="2"/>
  <c r="J93" i="2"/>
  <c r="J115" i="2"/>
  <c r="J114" i="2"/>
  <c r="J113" i="2"/>
  <c r="J112" i="2"/>
  <c r="J109" i="2"/>
  <c r="J108" i="2" s="1"/>
  <c r="J110" i="2" s="1"/>
  <c r="J106" i="2"/>
  <c r="J105" i="2"/>
  <c r="J104" i="2"/>
  <c r="J103" i="2"/>
  <c r="J100" i="2"/>
  <c r="J99" i="2"/>
  <c r="J90" i="2"/>
  <c r="J89" i="2"/>
  <c r="J88" i="2"/>
  <c r="J85" i="2"/>
  <c r="J84" i="2"/>
  <c r="J83" i="2"/>
  <c r="J82" i="2"/>
  <c r="J118" i="2"/>
  <c r="J117" i="2" s="1"/>
  <c r="X26" i="2"/>
  <c r="X27" i="2"/>
  <c r="X28" i="2"/>
  <c r="X24" i="2"/>
  <c r="X12" i="2"/>
  <c r="X17" i="2"/>
  <c r="X18" i="2"/>
  <c r="X19" i="2"/>
  <c r="X21" i="2"/>
  <c r="X22" i="2"/>
  <c r="X23" i="2"/>
  <c r="X20" i="2"/>
  <c r="X13" i="2"/>
  <c r="X14" i="2"/>
  <c r="X15" i="2"/>
  <c r="X16" i="2"/>
  <c r="X29" i="2"/>
  <c r="X30" i="2"/>
  <c r="X31" i="2"/>
  <c r="X32" i="2"/>
  <c r="X33" i="2"/>
  <c r="X34" i="2"/>
  <c r="X35" i="2"/>
  <c r="X36" i="2"/>
  <c r="X37" i="2"/>
  <c r="X38" i="2"/>
  <c r="X39" i="2"/>
  <c r="X40" i="2"/>
  <c r="X41" i="2"/>
  <c r="X25" i="2"/>
  <c r="C22" i="2"/>
  <c r="D22" i="2"/>
  <c r="C23" i="2"/>
  <c r="D23" i="2"/>
  <c r="C20" i="2"/>
  <c r="D20" i="2"/>
  <c r="C25" i="2"/>
  <c r="D25" i="2"/>
  <c r="C13" i="2"/>
  <c r="D13" i="2"/>
  <c r="C14" i="2"/>
  <c r="D14" i="2"/>
  <c r="C15" i="2"/>
  <c r="D15" i="2"/>
  <c r="C16" i="2"/>
  <c r="D16" i="2"/>
  <c r="C29" i="2"/>
  <c r="D29" i="2"/>
  <c r="C30" i="2"/>
  <c r="D30" i="2"/>
  <c r="C31" i="2"/>
  <c r="D31" i="2"/>
  <c r="C32" i="2"/>
  <c r="D32" i="2"/>
  <c r="C33" i="2"/>
  <c r="D33" i="2"/>
  <c r="C34" i="2"/>
  <c r="D34" i="2"/>
  <c r="C35" i="2"/>
  <c r="D35" i="2"/>
  <c r="C36" i="2"/>
  <c r="D36" i="2"/>
  <c r="C37" i="2"/>
  <c r="D37" i="2"/>
  <c r="C38" i="2"/>
  <c r="D38" i="2"/>
  <c r="C39" i="2"/>
  <c r="D39" i="2"/>
  <c r="C40" i="2"/>
  <c r="D40" i="2"/>
  <c r="C41" i="2"/>
  <c r="D41" i="2"/>
  <c r="C26" i="2"/>
  <c r="D26" i="2"/>
  <c r="C27" i="2"/>
  <c r="D27" i="2"/>
  <c r="C28" i="2"/>
  <c r="D28" i="2"/>
  <c r="C24" i="2"/>
  <c r="D24" i="2"/>
  <c r="C12" i="2"/>
  <c r="D12" i="2"/>
  <c r="C17" i="2"/>
  <c r="D17" i="2"/>
  <c r="C18" i="2"/>
  <c r="D18" i="2"/>
  <c r="C19" i="2"/>
  <c r="D19" i="2"/>
  <c r="E45" i="2"/>
  <c r="O44" i="2"/>
  <c r="F45" i="2"/>
  <c r="G45" i="2"/>
  <c r="C21" i="2"/>
  <c r="B14" i="2"/>
  <c r="B15" i="2"/>
  <c r="B16" i="2"/>
  <c r="B29" i="2"/>
  <c r="B30" i="2"/>
  <c r="B31" i="2"/>
  <c r="B32" i="2"/>
  <c r="B33" i="2"/>
  <c r="B34" i="2"/>
  <c r="B35" i="2"/>
  <c r="B36" i="2"/>
  <c r="B37" i="2"/>
  <c r="B38" i="2"/>
  <c r="B39" i="2"/>
  <c r="B40" i="2"/>
  <c r="B41" i="2"/>
  <c r="B26" i="2"/>
  <c r="B27" i="2"/>
  <c r="B28" i="2"/>
  <c r="B24" i="2"/>
  <c r="B12" i="2"/>
  <c r="B17" i="2"/>
  <c r="B18" i="2"/>
  <c r="B19" i="2"/>
  <c r="B21" i="2"/>
  <c r="B22" i="2"/>
  <c r="B23" i="2"/>
  <c r="B20" i="2"/>
  <c r="B25" i="2"/>
  <c r="B13" i="2"/>
  <c r="B44" i="2"/>
  <c r="J42" i="2"/>
  <c r="AL42" i="2"/>
  <c r="AJ42" i="2" s="1"/>
  <c r="AH42" i="2" s="1"/>
  <c r="AF42" i="2" s="1"/>
  <c r="AD42" i="2" s="1"/>
  <c r="AB42" i="2" s="1"/>
  <c r="Z42" i="2" s="1"/>
  <c r="X42" i="2" s="1"/>
  <c r="V42" i="2" s="1"/>
  <c r="AM42" i="2"/>
  <c r="AK42" i="2" s="1"/>
  <c r="AI42" i="2" s="1"/>
  <c r="AG42" i="2" s="1"/>
  <c r="AE42" i="2" s="1"/>
  <c r="AC42" i="2" s="1"/>
  <c r="AA42" i="2" s="1"/>
  <c r="Y42" i="2" s="1"/>
  <c r="W42" i="2" s="1"/>
  <c r="U42" i="2" s="1"/>
  <c r="J27" i="2"/>
  <c r="J28" i="2"/>
  <c r="J24" i="2"/>
  <c r="J12" i="2"/>
  <c r="J17" i="2"/>
  <c r="J18" i="2"/>
  <c r="D21" i="2"/>
  <c r="J21" i="2"/>
  <c r="J22" i="2"/>
  <c r="J23" i="2"/>
  <c r="J20" i="2"/>
  <c r="J16" i="2"/>
  <c r="J29" i="2"/>
  <c r="J30" i="2"/>
  <c r="J31" i="2"/>
  <c r="J32" i="2"/>
  <c r="J33" i="2"/>
  <c r="J25" i="2"/>
  <c r="J34" i="2"/>
  <c r="J35" i="2"/>
  <c r="J19" i="2"/>
  <c r="J13" i="2"/>
  <c r="J14" i="2"/>
  <c r="J15" i="2"/>
  <c r="J36" i="2"/>
  <c r="J37" i="2"/>
  <c r="J38" i="2"/>
  <c r="J39" i="2"/>
  <c r="J40" i="2"/>
  <c r="J41" i="2"/>
  <c r="J60" i="2"/>
  <c r="J65" i="2"/>
  <c r="J69" i="2"/>
  <c r="J68" i="2"/>
  <c r="J26" i="2"/>
  <c r="B10" i="2"/>
  <c r="J87" i="2" l="1"/>
  <c r="J91" i="2" s="1"/>
  <c r="E25" i="2"/>
  <c r="J62" i="2"/>
  <c r="J66" i="2" s="1"/>
  <c r="J71" i="2"/>
  <c r="J75" i="2" s="1"/>
  <c r="J102" i="2"/>
  <c r="J107" i="2" s="1"/>
  <c r="F22" i="2"/>
  <c r="F26" i="2"/>
  <c r="F37" i="2"/>
  <c r="G28" i="2"/>
  <c r="E40" i="2"/>
  <c r="G34" i="2"/>
  <c r="E32" i="2"/>
  <c r="G14" i="2"/>
  <c r="F17" i="2"/>
  <c r="E31" i="2"/>
  <c r="F29" i="2"/>
  <c r="E19" i="2"/>
  <c r="J92" i="2"/>
  <c r="J97" i="2" s="1"/>
  <c r="J81" i="2"/>
  <c r="J86" i="2" s="1"/>
  <c r="J98" i="2"/>
  <c r="J101" i="2" s="1"/>
  <c r="J111" i="2"/>
  <c r="J116" i="2" s="1"/>
  <c r="J76" i="2"/>
  <c r="J80" i="2" s="1"/>
  <c r="X44" i="2"/>
  <c r="C44" i="2" s="1"/>
  <c r="G44" i="2" s="1"/>
  <c r="J67" i="2"/>
  <c r="J70" i="2" s="1"/>
  <c r="E27" i="2"/>
  <c r="G40" i="2"/>
  <c r="E38" i="2"/>
  <c r="F35" i="2"/>
  <c r="G32" i="2"/>
  <c r="E30" i="2"/>
  <c r="F15" i="2"/>
  <c r="G25" i="2"/>
  <c r="E23" i="2"/>
  <c r="G19" i="2"/>
  <c r="E18" i="2"/>
  <c r="F24" i="2"/>
  <c r="G26" i="2"/>
  <c r="G13" i="2"/>
  <c r="F40" i="2"/>
  <c r="G37" i="2"/>
  <c r="E35" i="2"/>
  <c r="F32" i="2"/>
  <c r="G29" i="2"/>
  <c r="E15" i="2"/>
  <c r="F25" i="2"/>
  <c r="F19" i="2"/>
  <c r="G17" i="2"/>
  <c r="E24" i="2"/>
  <c r="G39" i="2"/>
  <c r="E37" i="2"/>
  <c r="F34" i="2"/>
  <c r="G31" i="2"/>
  <c r="E29" i="2"/>
  <c r="F14" i="2"/>
  <c r="G20" i="2"/>
  <c r="E17" i="2"/>
  <c r="F28" i="2"/>
  <c r="G22" i="2"/>
  <c r="E22" i="2"/>
  <c r="F39" i="2"/>
  <c r="G36" i="2"/>
  <c r="E34" i="2"/>
  <c r="F31" i="2"/>
  <c r="G16" i="2"/>
  <c r="E14" i="2"/>
  <c r="F20" i="2"/>
  <c r="G21" i="2"/>
  <c r="G12" i="2"/>
  <c r="E28" i="2"/>
  <c r="E26" i="2"/>
  <c r="F41" i="2"/>
  <c r="G38" i="2"/>
  <c r="E36" i="2"/>
  <c r="F33" i="2"/>
  <c r="G30" i="2"/>
  <c r="E16" i="2"/>
  <c r="F13" i="2"/>
  <c r="G23" i="2"/>
  <c r="E21" i="2"/>
  <c r="G18" i="2"/>
  <c r="E12" i="2"/>
  <c r="F27" i="2"/>
  <c r="G41" i="2"/>
  <c r="E39" i="2"/>
  <c r="F36" i="2"/>
  <c r="G33" i="2"/>
  <c r="F16" i="2"/>
  <c r="E20" i="2"/>
  <c r="F21" i="2"/>
  <c r="F12" i="2"/>
  <c r="G27" i="2"/>
  <c r="E41" i="2"/>
  <c r="F38" i="2"/>
  <c r="G35" i="2"/>
  <c r="E33" i="2"/>
  <c r="F30" i="2"/>
  <c r="G15" i="2"/>
  <c r="E13" i="2"/>
  <c r="F23" i="2"/>
  <c r="F18" i="2"/>
  <c r="G24" i="2"/>
  <c r="E44" i="2" l="1"/>
  <c r="F4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<sst xmlns="http://schemas.openxmlformats.org/spreadsheetml/2006/main" count="193" uniqueCount="99">
  <si>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</si>
  <si>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</si>
  <si>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</si>
  <si>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</si>
  <si>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</si>
  <si>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</si>
  <si>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</si>
  <si>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</si>
  <si>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</si>
  <si>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</si>
  <si>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</si>
  <si>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</si>
  <si>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</si>
  <si>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</si>
  <si>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</si>
  <si>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</si>
  <si>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</si>
  <si>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</si>
  <si>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</si>
  <si>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</si>
  <si>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</si>
  <si>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</si>
  <si>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</si>
  <si>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</si>
  <si>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</si>
  <si>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</si>
  <si>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</si>
  <si>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</si>
  <si>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</si>
  <si>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</si>
  <si>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</si>
  <si>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</si>
  <si>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</si>
  <si>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</si>
  <si>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</si>
  <si>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</si>
  <si>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</si>
  <si>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</si>
  <si>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</si>
  <si>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</si>
  <si>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</si>
  <si>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</si>
  <si>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</si>
  <si>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</si>
  <si>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</si>
  <si>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</si>
  <si>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</si>
  <si>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</si>
  <si>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</si>
  <si>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</si>
  <si>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</si>
  <si>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</si>
  <si>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</si>
  <si>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</si>
  <si>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</si>
  <si>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</si>
  <si>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</si>
  <si>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</si>
  <si>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</si>
  <si>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</si>
  <si>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</si>
  <si>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</si>
  <si>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</si>
  <si>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</si>
  <si>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</si>
  <si>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</si>
  <si>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</si>
  <si>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</si>
  <si>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Baguette</t>
  </si>
  <si>
    <t>Weizenvorteig TA 170</t>
  </si>
  <si>
    <t>o</t>
  </si>
  <si>
    <t>Weizenmehl Type 550</t>
  </si>
  <si>
    <t>u</t>
  </si>
  <si>
    <t>Wasser</t>
  </si>
  <si>
    <t>Salz</t>
  </si>
  <si>
    <t>Hefe</t>
  </si>
  <si>
    <t>Durum-Crisp extrafein</t>
  </si>
  <si>
    <t>Hefe (Menge nach Führung)</t>
  </si>
  <si>
    <t>Wasser ca.</t>
  </si>
  <si>
    <t>Teig nicht viel zu weich halten, da die Brote schöner werden, wenn die Stabilität gegeben ist. Durch das aufgeschlossene Getreide ist genug gebundenes Wasser enthalten.</t>
  </si>
  <si>
    <t>8 Minuten</t>
  </si>
  <si>
    <t>6 Minuten (entsprechend auskneten)</t>
  </si>
  <si>
    <t>23° - 24°C</t>
  </si>
  <si>
    <t>350 bis 420g (Empfehlung)</t>
  </si>
  <si>
    <t>Durum-Crisp  / Dinkel-Crisp  |  grob oder extrafein</t>
  </si>
  <si>
    <t>Auf Abzieher umsetzen, leicht absteifen lassen, 3-4 Schnitte mit scharfem Messer flach unter die Haut.</t>
  </si>
  <si>
    <t>Über Nacht bei gleichbleibender Temperatur im Kühlschrank. Die Hefemenge ist so anzupassen, dass die Brote morgens genau die richtige Reife haben, um unmittelbar eingeschossen zu werden.</t>
  </si>
  <si>
    <t>leicht langstoßen, dann 15 Minuten Zwischengare, dann auf 35-38cm auslängen. In Tücher einziehen, direkt über Nacht in Kühlung stellen.</t>
  </si>
  <si>
    <t>betriebsüblich</t>
  </si>
  <si>
    <t>Leichter Schwaden, kein Zug ziehen.
Fertigbacken von halbgebackenen Baguettes: 10-12 Minuten mit leichtem Schwaden ohne Zug</t>
  </si>
  <si>
    <t>18 Minuten halbgebacken, 28 Minuten fertiggebacken</t>
  </si>
  <si>
    <t>Bohnenmehl enzymaktiv</t>
  </si>
  <si>
    <t>ohne Backmittel, Langzeit-Führung</t>
  </si>
  <si>
    <t>active malt</t>
  </si>
  <si>
    <t>Diastasemalz, 0,05 - 0,2%</t>
  </si>
  <si>
    <t>30 Minuten, einmal aufziehen, erneut 20 Minuten</t>
  </si>
  <si>
    <t>- Einsatz des betriebsüblichen Vorteigs / Poolish
- Austausch von Durum-Crisp zu Dinkel-Crisp
- Bis zu 2% Olivenöl oder Pflanzenöl zugeben</t>
  </si>
  <si>
    <t>Hartweizen-Extrudat</t>
  </si>
  <si>
    <t>- Der Einsatz des Extrudats sorgt neben der Stabilität auch für eine langanhaltende Rösche sowie eine Kruste, die kurz im Biss ist.
- Das Bohnenmehl ist verantwortlich für wollige Teige und eine Verbesserung des Volumens.
- Das Diastasemalz sorgt für "etwas Leben" im Teig und für eine grobere Porung. Die Menge ist mit Vorsicht zu genießen, da ein Zuviel die Krume massiv abbaut.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</si>
</sst>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19"/>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92</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IF(L12="","",IF(OR(Q12="U",Q12="O2"),"     "&amp;L12,IF(OR(Q12="U2",Q12="O3"),"         "&amp;L12,IF(Q12="U3","            "&amp;L12,L12))))</f>
        <v>Weizenvorteig TA 170</v>
      </c>
      <c r="C12" s="36">
        <f>IF(AND(L12&lt;&gt;"",M12&lt;&gt;""),M12,"")</f>
        <v>1.7149999999999999</v>
      </c>
      <c r="D12" s="37" t="str">
        <f>IF(AND(O12&lt;&gt;"",M12&lt;&gt;""),$O12,"")</f>
        <v>kg</v>
      </c>
      <c r="E12" s="38">
        <f t="shared" ref="E12:G41" si="0">IF(AND($L$5&gt;0,$O$44&gt;0),"-----",IF($C12&lt;&gt;"",IF($M12&lt;$O$3,$C12*E$45,ROUND($C12*E$45,2)),""))</f>
        <v>1.7149999999999999</v>
      </c>
      <c r="F12" s="38">
        <f t="shared" si="0"/>
        <v>3.4299999999999997</v>
      </c>
      <c r="G12" s="38">
        <f t="shared" si="0"/>
        <v>5.1449999999999996</v>
      </c>
      <c r="H12" s="34"/>
      <c r="I12" s="39"/>
      <c r="J12" s="40" t="str">
        <f>IF(L12&lt;&gt;"","X","")</f>
        <v>X</v>
      </c>
      <c r="K12" s="41" t="s">
        <v>55</v>
      </c>
      <c r="L12" s="42" t="s">
        <v>69</v>
      </c>
      <c r="M12" s="43">
        <v>1.7149999999999999</v>
      </c>
      <c r="N12" s="39"/>
      <c r="O12" s="44" t="s">
        <v>7</v>
      </c>
      <c r="P12" s="39"/>
      <c r="Q12" s="45" t="s">
        <v>70</v>
      </c>
      <c r="R12" s="39"/>
      <c r="S12" s="42"/>
      <c r="T12" s="33"/>
      <c r="W12" s="46" t="s">
        <v>7</v>
      </c>
      <c r="X12" s="47">
        <f>IF(AND(Q12&lt;&gt;"o",Q12&lt;&gt;"o2",Q12&lt;&gt;"o3"),M12,0)</f>
        <v>0</v>
      </c>
    </row>
    <row r="13" spans="1:24" s="46" customFormat="1" ht="20.25" customHeight="1" x14ac:dyDescent="0.2">
      <c r="A13" s="34"/>
      <c r="B13" s="35" t="str">
        <f>IF(L13="","",IF(OR(Q13="U",Q13="O2"),"     "&amp;L13,IF(OR(Q13="U2",Q13="O3"),"         "&amp;L13,IF(Q13="U3","            "&amp;L13,L13))))</f>
        <v xml:space="preserve">     Weizenmehl Type 550</v>
      </c>
      <c r="C13" s="36">
        <f>IF(AND(L13&lt;&gt;"",M13&lt;&gt;""),M13,"")</f>
        <v>1</v>
      </c>
      <c r="D13" s="37" t="str">
        <f>IF(AND(O13&lt;&gt;"",M13&lt;&gt;""),$O13,"")</f>
        <v>kg</v>
      </c>
      <c r="E13" s="38">
        <f t="shared" si="0"/>
        <v>1</v>
      </c>
      <c r="F13" s="38">
        <f t="shared" si="0"/>
        <v>2</v>
      </c>
      <c r="G13" s="38">
        <f t="shared" si="0"/>
        <v>3</v>
      </c>
      <c r="H13" s="34"/>
      <c r="I13" s="39"/>
      <c r="J13" s="40" t="str">
        <f>IF(L13&lt;&gt;"","X","")</f>
        <v>X</v>
      </c>
      <c r="K13" s="41" t="s">
        <v>55</v>
      </c>
      <c r="L13" s="42" t="s">
        <v>71</v>
      </c>
      <c r="M13" s="43">
        <v>1</v>
      </c>
      <c r="N13" s="39"/>
      <c r="O13" s="44" t="s">
        <v>7</v>
      </c>
      <c r="P13" s="39"/>
      <c r="Q13" s="45" t="s">
        <v>72</v>
      </c>
      <c r="R13" s="39"/>
      <c r="S13" s="42"/>
      <c r="T13" s="33"/>
      <c r="W13" s="46" t="s">
        <v>7</v>
      </c>
      <c r="X13" s="47">
        <f>IF(AND(Q13&lt;&gt;"o",Q13&lt;&gt;"o2",Q13&lt;&gt;"o3"),M13,0)</f>
        <v>1</v>
      </c>
    </row>
    <row r="14" spans="1:24" s="46" customFormat="1" ht="20.25" customHeight="1" x14ac:dyDescent="0.2">
      <c r="A14" s="34"/>
      <c r="B14" s="35" t="str">
        <f>IF(L14="","",IF(OR(Q14="U",Q14="O2"),"     "&amp;L14,IF(OR(Q14="U2",Q14="O3"),"         "&amp;L14,IF(Q14="U3","            "&amp;L14,L14))))</f>
        <v xml:space="preserve">     Wasser</v>
      </c>
      <c r="C14" s="36">
        <f>IF(AND(L14&lt;&gt;"",M14&lt;&gt;""),M14,"")</f>
        <v>0.7</v>
      </c>
      <c r="D14" s="37" t="str">
        <f>IF(AND(O14&lt;&gt;"",M14&lt;&gt;""),$O14,"")</f>
        <v>kg</v>
      </c>
      <c r="E14" s="38">
        <f t="shared" si="0"/>
        <v>0.7</v>
      </c>
      <c r="F14" s="38">
        <f t="shared" si="0"/>
        <v>1.4</v>
      </c>
      <c r="G14" s="38">
        <f t="shared" si="0"/>
        <v>2.0999999999999996</v>
      </c>
      <c r="H14" s="34"/>
      <c r="I14" s="39"/>
      <c r="J14" s="40" t="str">
        <f>IF(L14&lt;&gt;"","X","")</f>
        <v>X</v>
      </c>
      <c r="K14" s="41" t="s">
        <v>55</v>
      </c>
      <c r="L14" s="42" t="s">
        <v>73</v>
      </c>
      <c r="M14" s="43">
        <v>0.7</v>
      </c>
      <c r="N14" s="39"/>
      <c r="O14" s="44" t="s">
        <v>7</v>
      </c>
      <c r="P14" s="39"/>
      <c r="Q14" s="45" t="s">
        <v>72</v>
      </c>
      <c r="R14" s="39"/>
      <c r="S14" s="42"/>
      <c r="T14" s="33"/>
      <c r="W14" s="46" t="s">
        <v>7</v>
      </c>
      <c r="X14" s="47">
        <f>IF(AND(Q14&lt;&gt;"o",Q14&lt;&gt;"o2",Q14&lt;&gt;"o3"),M14,0)</f>
        <v>0.7</v>
      </c>
    </row>
    <row r="15" spans="1:24" s="46" customFormat="1" ht="20.25" customHeight="1" x14ac:dyDescent="0.2">
      <c r="A15" s="34"/>
      <c r="B15" s="35" t="str">
        <f>IF(L15="","",IF(OR(Q15="U",Q15="O2"),"     "&amp;L15,IF(OR(Q15="U2",Q15="O3"),"         "&amp;L15,IF(Q15="U3","            "&amp;L15,L15))))</f>
        <v xml:space="preserve">     Salz</v>
      </c>
      <c r="C15" s="36">
        <f>IF(AND(L15&lt;&gt;"",M15&lt;&gt;""),M15,"")</f>
        <v>0.01</v>
      </c>
      <c r="D15" s="37" t="str">
        <f>IF(AND(O15&lt;&gt;"",M15&lt;&gt;""),$O15,"")</f>
        <v>kg</v>
      </c>
      <c r="E15" s="38">
        <f t="shared" si="0"/>
        <v>0.01</v>
      </c>
      <c r="F15" s="38">
        <f t="shared" si="0"/>
        <v>0.02</v>
      </c>
      <c r="G15" s="38">
        <f t="shared" si="0"/>
        <v>0.03</v>
      </c>
      <c r="H15" s="34"/>
      <c r="I15" s="39"/>
      <c r="J15" s="40" t="str">
        <f>IF(L15&lt;&gt;"","X","")</f>
        <v>X</v>
      </c>
      <c r="K15" s="41" t="s">
        <v>55</v>
      </c>
      <c r="L15" s="42" t="s">
        <v>74</v>
      </c>
      <c r="M15" s="43">
        <v>0.01</v>
      </c>
      <c r="N15" s="39"/>
      <c r="O15" s="44" t="s">
        <v>7</v>
      </c>
      <c r="P15" s="39"/>
      <c r="Q15" s="45" t="s">
        <v>72</v>
      </c>
      <c r="R15" s="39"/>
      <c r="S15" s="42"/>
      <c r="T15" s="33"/>
      <c r="W15" s="46" t="s">
        <v>7</v>
      </c>
      <c r="X15" s="47">
        <f>IF(AND(Q15&lt;&gt;"o",Q15&lt;&gt;"o2",Q15&lt;&gt;"o3"),M15,0)</f>
        <v>0.01</v>
      </c>
    </row>
    <row r="16" spans="1:24" s="46" customFormat="1" ht="20.25" customHeight="1" x14ac:dyDescent="0.2">
      <c r="A16" s="34"/>
      <c r="B16" s="35" t="str">
        <f>IF(L16="","",IF(OR(Q16="U",Q16="O2"),"     "&amp;L16,IF(OR(Q16="U2",Q16="O3"),"         "&amp;L16,IF(Q16="U3","            "&amp;L16,L16))))</f>
        <v xml:space="preserve">     Hefe</v>
      </c>
      <c r="C16" s="36">
        <f>IF(AND(L16&lt;&gt;"",M16&lt;&gt;""),M16,"")</f>
        <v>5.0000000000000001E-3</v>
      </c>
      <c r="D16" s="37" t="str">
        <f>IF(AND(O16&lt;&gt;"",M16&lt;&gt;""),$O16,"")</f>
        <v>kg</v>
      </c>
      <c r="E16" s="38">
        <f t="shared" si="0"/>
        <v>5.0000000000000001E-3</v>
      </c>
      <c r="F16" s="38">
        <f t="shared" si="0"/>
        <v>0.01</v>
      </c>
      <c r="G16" s="38">
        <f t="shared" si="0"/>
        <v>1.4999999999999999E-2</v>
      </c>
      <c r="H16" s="34"/>
      <c r="I16" s="39"/>
      <c r="J16" s="40" t="str">
        <f>IF(L16&lt;&gt;"","X","")</f>
        <v>X</v>
      </c>
      <c r="K16" s="41" t="s">
        <v>55</v>
      </c>
      <c r="L16" s="42" t="s">
        <v>75</v>
      </c>
      <c r="M16" s="43">
        <v>5.0000000000000001E-3</v>
      </c>
      <c r="N16" s="39"/>
      <c r="O16" s="44" t="s">
        <v>7</v>
      </c>
      <c r="P16" s="39"/>
      <c r="Q16" s="45" t="s">
        <v>72</v>
      </c>
      <c r="R16" s="39"/>
      <c r="S16" s="42"/>
      <c r="T16" s="33"/>
      <c r="W16" s="46" t="s">
        <v>7</v>
      </c>
      <c r="X16" s="47">
        <f>IF(AND(Q16&lt;&gt;"o",Q16&lt;&gt;"o2",Q16&lt;&gt;"o3"),M16,0)</f>
        <v>5.0000000000000001E-3</v>
      </c>
    </row>
    <row r="17" spans="1:24" s="46" customFormat="1" ht="20.25" customHeight="1" x14ac:dyDescent="0.2">
      <c r="A17" s="34"/>
      <c r="B17" s="35" t="str">
        <f t="shared" ref="B17:B41" si="1">IF(L17="","",IF(OR(Q17="U",Q17="O2"),"     "&amp;L17,IF(OR(Q17="U2",Q17="O3"),"         "&amp;L17,IF(Q17="U3","            "&amp;L17,L17))))</f>
        <v>Weizenmehl Type 550</v>
      </c>
      <c r="C17" s="36">
        <f t="shared" ref="C17:C19" si="2">IF(AND(L17&lt;&gt;"",M17&lt;&gt;""),M17,"")</f>
        <v>8.1999999999999993</v>
      </c>
      <c r="D17" s="37" t="str">
        <f t="shared" ref="D17:D19" si="3">IF(AND(O17&lt;&gt;"",M17&lt;&gt;""),$O17,"")</f>
        <v>kg</v>
      </c>
      <c r="E17" s="38">
        <f t="shared" si="0"/>
        <v>8.1999999999999993</v>
      </c>
      <c r="F17" s="38">
        <f t="shared" si="0"/>
        <v>16.399999999999999</v>
      </c>
      <c r="G17" s="38">
        <f t="shared" si="0"/>
        <v>24.599999999999998</v>
      </c>
      <c r="H17" s="34"/>
      <c r="I17" s="39"/>
      <c r="J17" s="40" t="str">
        <f t="shared" ref="J17:J41" si="4">IF(L17&lt;&gt;"","X","")</f>
        <v>X</v>
      </c>
      <c r="K17" s="41" t="s">
        <v>55</v>
      </c>
      <c r="L17" s="42" t="s">
        <v>71</v>
      </c>
      <c r="M17" s="43">
        <v>8.1999999999999993</v>
      </c>
      <c r="N17" s="39"/>
      <c r="O17" s="44" t="s">
        <v>7</v>
      </c>
      <c r="P17" s="39"/>
      <c r="Q17" s="45"/>
      <c r="R17" s="39"/>
      <c r="S17" s="42"/>
      <c r="T17" s="33"/>
      <c r="W17" s="46" t="s">
        <v>7</v>
      </c>
      <c r="X17" s="47">
        <f t="shared" ref="X17:X23" si="5">IF(AND(Q17&lt;&gt;"o",Q17&lt;&gt;"o2",Q17&lt;&gt;"o3"),M17,0)</f>
        <v>8.1999999999999993</v>
      </c>
    </row>
    <row r="18" spans="1:24" s="46" customFormat="1" ht="20.25" customHeight="1" x14ac:dyDescent="0.2">
      <c r="A18" s="34"/>
      <c r="B18" s="35" t="str">
        <f t="shared" si="1"/>
        <v>Durum-Crisp extrafein</v>
      </c>
      <c r="C18" s="36">
        <f t="shared" si="2"/>
        <v>0.8</v>
      </c>
      <c r="D18" s="37" t="str">
        <f t="shared" si="3"/>
        <v>kg</v>
      </c>
      <c r="E18" s="38">
        <f t="shared" si="0"/>
        <v>0.8</v>
      </c>
      <c r="F18" s="38">
        <f t="shared" si="0"/>
        <v>1.6</v>
      </c>
      <c r="G18" s="38">
        <f t="shared" si="0"/>
        <v>2.4000000000000004</v>
      </c>
      <c r="H18" s="34"/>
      <c r="I18" s="39"/>
      <c r="J18" s="40" t="str">
        <f t="shared" si="4"/>
        <v>X</v>
      </c>
      <c r="K18" s="41" t="s">
        <v>55</v>
      </c>
      <c r="L18" s="42" t="s">
        <v>76</v>
      </c>
      <c r="M18" s="43">
        <v>0.8</v>
      </c>
      <c r="N18" s="39"/>
      <c r="O18" s="44" t="s">
        <v>7</v>
      </c>
      <c r="P18" s="39"/>
      <c r="Q18" s="45"/>
      <c r="R18" s="39"/>
      <c r="S18" s="42" t="s">
        <v>97</v>
      </c>
      <c r="T18" s="33"/>
      <c r="W18" s="46" t="s">
        <v>7</v>
      </c>
      <c r="X18" s="47">
        <f t="shared" si="5"/>
        <v>0.8</v>
      </c>
    </row>
    <row r="19" spans="1:24" s="46" customFormat="1" ht="20.25" customHeight="1" x14ac:dyDescent="0.2">
      <c r="A19" s="34"/>
      <c r="B19" s="35" t="str">
        <f t="shared" si="1"/>
        <v>Bohnenmehl enzymaktiv</v>
      </c>
      <c r="C19" s="36">
        <f t="shared" si="2"/>
        <v>0.1</v>
      </c>
      <c r="D19" s="37" t="str">
        <f t="shared" si="3"/>
        <v>kg</v>
      </c>
      <c r="E19" s="38">
        <f t="shared" si="0"/>
        <v>0.1</v>
      </c>
      <c r="F19" s="38">
        <f t="shared" si="0"/>
        <v>0.2</v>
      </c>
      <c r="G19" s="38">
        <f t="shared" si="0"/>
        <v>0.30000000000000004</v>
      </c>
      <c r="H19" s="34"/>
      <c r="I19" s="39"/>
      <c r="J19" s="40" t="str">
        <f>IF(L19&lt;&gt;"","X","")</f>
        <v>X</v>
      </c>
      <c r="K19" s="41" t="s">
        <v>55</v>
      </c>
      <c r="L19" s="42" t="s">
        <v>91</v>
      </c>
      <c r="M19" s="43">
        <v>0.1</v>
      </c>
      <c r="N19" s="39"/>
      <c r="O19" s="44" t="s">
        <v>7</v>
      </c>
      <c r="P19" s="39"/>
      <c r="Q19" s="45"/>
      <c r="R19" s="39"/>
      <c r="S19" s="42"/>
      <c r="T19" s="33"/>
      <c r="W19" s="46" t="s">
        <v>7</v>
      </c>
      <c r="X19" s="47">
        <f t="shared" si="5"/>
        <v>0.1</v>
      </c>
    </row>
    <row r="20" spans="1:24" s="46" customFormat="1" ht="20.25" customHeight="1" x14ac:dyDescent="0.2">
      <c r="A20" s="34"/>
      <c r="B20" s="35" t="str">
        <f>IF(L20="","",IF(OR(Q20="U",Q20="O2"),"     "&amp;L20,IF(OR(Q20="U2",Q20="O3"),"         "&amp;L20,IF(Q20="U3","            "&amp;L20,L20))))</f>
        <v>active malt</v>
      </c>
      <c r="C20" s="36">
        <f>IF(AND(L20&lt;&gt;"",M20&lt;&gt;""),M20,"")</f>
        <v>0.01</v>
      </c>
      <c r="D20" s="37" t="str">
        <f>IF(AND(O20&lt;&gt;"",M20&lt;&gt;""),$O20,"")</f>
        <v>kg</v>
      </c>
      <c r="E20" s="38">
        <f t="shared" si="0"/>
        <v>0.01</v>
      </c>
      <c r="F20" s="38">
        <f t="shared" si="0"/>
        <v>0.02</v>
      </c>
      <c r="G20" s="38">
        <f t="shared" si="0"/>
        <v>0.03</v>
      </c>
      <c r="H20" s="34"/>
      <c r="I20" s="39"/>
      <c r="J20" s="40" t="str">
        <f>IF(L20&lt;&gt;"","X","")</f>
        <v>X</v>
      </c>
      <c r="K20" s="41" t="s">
        <v>55</v>
      </c>
      <c r="L20" s="42" t="s">
        <v>93</v>
      </c>
      <c r="M20" s="43">
        <v>0.01</v>
      </c>
      <c r="N20" s="39"/>
      <c r="O20" s="44" t="s">
        <v>7</v>
      </c>
      <c r="P20" s="39"/>
      <c r="Q20" s="45"/>
      <c r="R20" s="39"/>
      <c r="S20" s="42" t="s">
        <v>94</v>
      </c>
      <c r="T20" s="33"/>
      <c r="W20" s="46" t="s">
        <v>7</v>
      </c>
      <c r="X20" s="47">
        <f>IF(AND(Q20&lt;&gt;"o",Q20&lt;&gt;"o2",Q20&lt;&gt;"o3"),M20,0)</f>
        <v>0.01</v>
      </c>
    </row>
    <row r="21" spans="1:24" s="46" customFormat="1" ht="20.25" customHeight="1" x14ac:dyDescent="0.2">
      <c r="A21" s="34"/>
      <c r="B21" s="35" t="str">
        <f t="shared" si="1"/>
        <v>Salz</v>
      </c>
      <c r="C21" s="36">
        <f t="shared" ref="C21:C23" si="6">IF(AND(L21&lt;&gt;"",M21&lt;&gt;""),M21,"")</f>
        <v>0.23</v>
      </c>
      <c r="D21" s="37" t="str">
        <f t="shared" ref="D21:D23" si="7">IF(AND(O21&lt;&gt;"",M21&lt;&gt;""),$O21,"")</f>
        <v>kg</v>
      </c>
      <c r="E21" s="38">
        <f t="shared" si="0"/>
        <v>0.23</v>
      </c>
      <c r="F21" s="38">
        <f t="shared" si="0"/>
        <v>0.46</v>
      </c>
      <c r="G21" s="38">
        <f t="shared" si="0"/>
        <v>0.69000000000000006</v>
      </c>
      <c r="H21" s="34"/>
      <c r="I21" s="39"/>
      <c r="J21" s="40" t="str">
        <f t="shared" si="4"/>
        <v>X</v>
      </c>
      <c r="K21" s="41" t="s">
        <v>55</v>
      </c>
      <c r="L21" s="42" t="s">
        <v>74</v>
      </c>
      <c r="M21" s="43">
        <v>0.23</v>
      </c>
      <c r="N21" s="39"/>
      <c r="O21" s="44" t="s">
        <v>7</v>
      </c>
      <c r="P21" s="39"/>
      <c r="Q21" s="45"/>
      <c r="R21" s="39"/>
      <c r="S21" s="42"/>
      <c r="T21" s="33"/>
      <c r="W21" s="46" t="s">
        <v>7</v>
      </c>
      <c r="X21" s="47">
        <f t="shared" si="5"/>
        <v>0.23</v>
      </c>
    </row>
    <row r="22" spans="1:24" s="46" customFormat="1" ht="20.25" customHeight="1" x14ac:dyDescent="0.2">
      <c r="A22" s="34"/>
      <c r="B22" s="35" t="str">
        <f t="shared" si="1"/>
        <v>Hefe (Menge nach Führung)</v>
      </c>
      <c r="C22" s="36">
        <f t="shared" si="6"/>
        <v>0.1</v>
      </c>
      <c r="D22" s="37" t="str">
        <f t="shared" si="7"/>
        <v>kg</v>
      </c>
      <c r="E22" s="38">
        <f t="shared" si="0"/>
        <v>0.1</v>
      </c>
      <c r="F22" s="38">
        <f t="shared" si="0"/>
        <v>0.2</v>
      </c>
      <c r="G22" s="38">
        <f t="shared" si="0"/>
        <v>0.30000000000000004</v>
      </c>
      <c r="H22" s="34"/>
      <c r="I22" s="39"/>
      <c r="J22" s="40" t="str">
        <f t="shared" si="4"/>
        <v>X</v>
      </c>
      <c r="K22" s="41" t="s">
        <v>55</v>
      </c>
      <c r="L22" s="42" t="s">
        <v>77</v>
      </c>
      <c r="M22" s="43">
        <v>0.1</v>
      </c>
      <c r="N22" s="39"/>
      <c r="O22" s="44" t="s">
        <v>7</v>
      </c>
      <c r="P22" s="39"/>
      <c r="Q22" s="45"/>
      <c r="R22" s="39"/>
      <c r="S22" s="42"/>
      <c r="T22" s="33"/>
      <c r="W22" s="46" t="s">
        <v>7</v>
      </c>
      <c r="X22" s="47">
        <f t="shared" si="5"/>
        <v>0.1</v>
      </c>
    </row>
    <row r="23" spans="1:24" s="46" customFormat="1" ht="20.25" customHeight="1" x14ac:dyDescent="0.2">
      <c r="A23" s="34"/>
      <c r="B23" s="35" t="str">
        <f t="shared" si="1"/>
        <v>Wasser ca.</v>
      </c>
      <c r="C23" s="36">
        <f t="shared" si="6"/>
        <v>5.7</v>
      </c>
      <c r="D23" s="37" t="str">
        <f t="shared" si="7"/>
        <v>kg</v>
      </c>
      <c r="E23" s="38">
        <f t="shared" si="0"/>
        <v>5.7</v>
      </c>
      <c r="F23" s="38">
        <f t="shared" si="0"/>
        <v>11.4</v>
      </c>
      <c r="G23" s="38">
        <f t="shared" si="0"/>
        <v>17.100000000000001</v>
      </c>
      <c r="H23" s="34"/>
      <c r="I23" s="39"/>
      <c r="J23" s="40" t="str">
        <f t="shared" si="4"/>
        <v>X</v>
      </c>
      <c r="K23" s="41" t="s">
        <v>55</v>
      </c>
      <c r="L23" s="42" t="s">
        <v>78</v>
      </c>
      <c r="M23" s="43">
        <v>5.7</v>
      </c>
      <c r="N23" s="39"/>
      <c r="O23" s="44" t="s">
        <v>7</v>
      </c>
      <c r="P23" s="39"/>
      <c r="Q23" s="45"/>
      <c r="R23" s="39"/>
      <c r="S23" s="42"/>
      <c r="T23" s="33"/>
      <c r="W23" s="46" t="s">
        <v>7</v>
      </c>
      <c r="X23" s="47">
        <f t="shared" si="5"/>
        <v>5.7</v>
      </c>
    </row>
    <row r="24" spans="1:24" s="46" customFormat="1" ht="20.25" hidden="1" customHeight="1" x14ac:dyDescent="0.2">
      <c r="A24" s="34"/>
      <c r="B24" s="35" t="str">
        <f>IF(L24="","",IF(OR(Q24="U",Q24="O2"),"     "&amp;L24,IF(OR(Q24="U2",Q24="O3"),"         "&amp;L24,IF(Q24="U3","            "&amp;L24,L24))))</f>
        <v/>
      </c>
      <c r="C24" s="36" t="str">
        <f>IF(AND(L24&lt;&gt;"",M24&lt;&gt;""),M24,"")</f>
        <v/>
      </c>
      <c r="D24" s="37" t="str">
        <f>IF(AND(O24&lt;&gt;"",M24&lt;&gt;""),$O24,"")</f>
        <v/>
      </c>
      <c r="E24" s="38" t="str">
        <f t="shared" si="0"/>
        <v/>
      </c>
      <c r="F24" s="38" t="str">
        <f t="shared" si="0"/>
        <v/>
      </c>
      <c r="G24" s="38" t="str">
        <f t="shared" si="0"/>
        <v/>
      </c>
      <c r="H24" s="34"/>
      <c r="I24" s="39"/>
      <c r="J24" s="40" t="str">
        <f>IF(L24&lt;&gt;"","X","")</f>
        <v/>
      </c>
      <c r="K24" s="41" t="s">
        <v>55</v>
      </c>
      <c r="L24" s="42"/>
      <c r="M24" s="43"/>
      <c r="N24" s="39"/>
      <c r="O24" s="44"/>
      <c r="P24" s="39"/>
      <c r="Q24" s="45"/>
      <c r="R24" s="39"/>
      <c r="S24" s="42"/>
      <c r="T24" s="33"/>
      <c r="W24" s="46" t="s">
        <v>7</v>
      </c>
      <c r="X24" s="47">
        <f>IF(AND(Q24&lt;&gt;"o",Q24&lt;&gt;"o2",Q24&lt;&gt;"o3"),M24,0)</f>
        <v>0</v>
      </c>
    </row>
    <row r="25" spans="1:24" s="46" customFormat="1" ht="20.25" hidden="1" customHeight="1" x14ac:dyDescent="0.2">
      <c r="A25" s="34"/>
      <c r="B25" s="35" t="str">
        <f>IF(L25="","",IF(OR(Q25="U",Q25="O2"),"     "&amp;L25,IF(OR(Q25="U2",Q25="O3"),"         "&amp;L25,IF(Q25="U3","            "&amp;L25,L25))))</f>
        <v/>
      </c>
      <c r="C25" s="36" t="str">
        <f>IF(AND(L25&lt;&gt;"",M25&lt;&gt;""),M25,"")</f>
        <v/>
      </c>
      <c r="D25" s="37" t="str">
        <f>IF(AND(O25&lt;&gt;"",M25&lt;&gt;""),$O25,"")</f>
        <v/>
      </c>
      <c r="E25" s="38" t="str">
        <f t="shared" si="0"/>
        <v/>
      </c>
      <c r="F25" s="38" t="str">
        <f t="shared" si="0"/>
        <v/>
      </c>
      <c r="G25" s="38" t="str">
        <f t="shared" si="0"/>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IF(L26="","",IF(OR(Q26="U",Q26="O2"),"     "&amp;L26,IF(OR(Q26="U2",Q26="O3"),"         "&amp;L26,IF(Q26="U3","            "&amp;L26,L26))))</f>
        <v/>
      </c>
      <c r="C26" s="36" t="str">
        <f>IF(AND(L26&lt;&gt;"",M26&lt;&gt;""),M26,"")</f>
        <v/>
      </c>
      <c r="D26" s="37" t="str">
        <f>IF(AND(O26&lt;&gt;"",M26&lt;&gt;""),$O26,"")</f>
        <v/>
      </c>
      <c r="E26" s="38" t="str">
        <f t="shared" si="0"/>
        <v/>
      </c>
      <c r="F26" s="38" t="str">
        <f t="shared" si="0"/>
        <v/>
      </c>
      <c r="G26" s="38" t="str">
        <f t="shared" si="0"/>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IF(L27="","",IF(OR(Q27="U",Q27="O2"),"     "&amp;L27,IF(OR(Q27="U2",Q27="O3"),"         "&amp;L27,IF(Q27="U3","            "&amp;L27,L27))))</f>
        <v/>
      </c>
      <c r="C27" s="36" t="str">
        <f>IF(AND(L27&lt;&gt;"",M27&lt;&gt;""),M27,"")</f>
        <v/>
      </c>
      <c r="D27" s="37" t="str">
        <f>IF(AND(O27&lt;&gt;"",M27&lt;&gt;""),$O27,"")</f>
        <v/>
      </c>
      <c r="E27" s="38" t="str">
        <f t="shared" si="0"/>
        <v/>
      </c>
      <c r="F27" s="38" t="str">
        <f t="shared" si="0"/>
        <v/>
      </c>
      <c r="G27" s="38" t="str">
        <f t="shared" si="0"/>
        <v/>
      </c>
      <c r="H27" s="34"/>
      <c r="I27" s="39"/>
      <c r="J27" s="40" t="str">
        <f>IF(L27&lt;&gt;"","X","")</f>
        <v/>
      </c>
      <c r="K27" s="41" t="s">
        <v>55</v>
      </c>
      <c r="L27" s="42"/>
      <c r="M27" s="43"/>
      <c r="N27" s="39"/>
      <c r="O27" s="44"/>
      <c r="P27" s="39"/>
      <c r="Q27" s="45"/>
      <c r="R27" s="39"/>
      <c r="S27" s="42"/>
      <c r="T27" s="33"/>
      <c r="W27" s="46" t="s">
        <v>7</v>
      </c>
      <c r="X27" s="47">
        <f>IF(AND(Q27&lt;&gt;"o",Q27&lt;&gt;"o2",Q27&lt;&gt;"o3"),M27,0)</f>
        <v>0</v>
      </c>
    </row>
    <row r="28" spans="1:24" s="46" customFormat="1" ht="20.25" hidden="1" customHeight="1" x14ac:dyDescent="0.2">
      <c r="A28" s="34"/>
      <c r="B28" s="35" t="str">
        <f>IF(L28="","",IF(OR(Q28="U",Q28="O2"),"     "&amp;L28,IF(OR(Q28="U2",Q28="O3"),"         "&amp;L28,IF(Q28="U3","            "&amp;L28,L28))))</f>
        <v/>
      </c>
      <c r="C28" s="36" t="str">
        <f>IF(AND(L28&lt;&gt;"",M28&lt;&gt;""),M28,"")</f>
        <v/>
      </c>
      <c r="D28" s="37" t="str">
        <f>IF(AND(O28&lt;&gt;"",M28&lt;&gt;""),$O28,"")</f>
        <v/>
      </c>
      <c r="E28" s="38" t="str">
        <f t="shared" si="0"/>
        <v/>
      </c>
      <c r="F28" s="38" t="str">
        <f t="shared" si="0"/>
        <v/>
      </c>
      <c r="G28" s="38" t="str">
        <f t="shared" si="0"/>
        <v/>
      </c>
      <c r="H28" s="34"/>
      <c r="I28" s="39"/>
      <c r="J28" s="40" t="str">
        <f>IF(L28&lt;&gt;"","X","")</f>
        <v/>
      </c>
      <c r="K28" s="41" t="s">
        <v>55</v>
      </c>
      <c r="L28" s="42"/>
      <c r="M28" s="43"/>
      <c r="N28" s="39"/>
      <c r="O28" s="44"/>
      <c r="P28" s="39"/>
      <c r="Q28" s="45"/>
      <c r="R28" s="39"/>
      <c r="S28" s="42"/>
      <c r="T28" s="33"/>
      <c r="W28" s="46" t="s">
        <v>7</v>
      </c>
      <c r="X28" s="47">
        <f>IF(AND(Q28&lt;&gt;"o",Q28&lt;&gt;"o2",Q28&lt;&gt;"o3"),M28,0)</f>
        <v>0</v>
      </c>
    </row>
    <row r="29" spans="1:24" s="46" customFormat="1" ht="20.25" hidden="1" customHeight="1" x14ac:dyDescent="0.2">
      <c r="A29" s="34"/>
      <c r="B29" s="35" t="str">
        <f t="shared" si="1"/>
        <v/>
      </c>
      <c r="C29" s="36" t="str">
        <f t="shared" ref="C29:C41" si="8">IF(AND(L29&lt;&gt;"",M29&lt;&gt;""),M29,"")</f>
        <v/>
      </c>
      <c r="D29" s="37" t="str">
        <f t="shared" ref="D29:D41" si="9">IF(AND(O29&lt;&gt;"",M29&lt;&gt;""),$O29,"")</f>
        <v/>
      </c>
      <c r="E29" s="38" t="str">
        <f t="shared" si="0"/>
        <v/>
      </c>
      <c r="F29" s="38" t="str">
        <f t="shared" si="0"/>
        <v/>
      </c>
      <c r="G29" s="38" t="str">
        <f t="shared" si="0"/>
        <v/>
      </c>
      <c r="H29" s="34"/>
      <c r="I29" s="39"/>
      <c r="J29" s="40" t="str">
        <f t="shared" si="4"/>
        <v/>
      </c>
      <c r="K29" s="41" t="s">
        <v>55</v>
      </c>
      <c r="L29" s="42"/>
      <c r="M29" s="43"/>
      <c r="N29" s="39"/>
      <c r="O29" s="44"/>
      <c r="P29" s="39"/>
      <c r="Q29" s="45"/>
      <c r="R29" s="39"/>
      <c r="S29" s="42"/>
      <c r="T29" s="33"/>
      <c r="W29" s="46" t="s">
        <v>7</v>
      </c>
      <c r="X29" s="47">
        <f t="shared" ref="X29:X41" si="10">IF(AND(Q29&lt;&gt;"o",Q29&lt;&gt;"o2",Q29&lt;&gt;"o3"),M29,0)</f>
        <v>0</v>
      </c>
    </row>
    <row r="30" spans="1:24" s="46" customFormat="1" ht="20.25" hidden="1" customHeight="1" x14ac:dyDescent="0.2">
      <c r="A30" s="34"/>
      <c r="B30" s="35" t="str">
        <f t="shared" si="1"/>
        <v/>
      </c>
      <c r="C30" s="36" t="str">
        <f t="shared" si="8"/>
        <v/>
      </c>
      <c r="D30" s="37" t="str">
        <f t="shared" si="9"/>
        <v/>
      </c>
      <c r="E30" s="38" t="str">
        <f t="shared" si="0"/>
        <v/>
      </c>
      <c r="F30" s="38" t="str">
        <f t="shared" si="0"/>
        <v/>
      </c>
      <c r="G30" s="38" t="str">
        <f t="shared" si="0"/>
        <v/>
      </c>
      <c r="H30" s="34"/>
      <c r="I30" s="39"/>
      <c r="J30" s="40" t="str">
        <f t="shared" si="4"/>
        <v/>
      </c>
      <c r="K30" s="41" t="s">
        <v>55</v>
      </c>
      <c r="L30" s="42"/>
      <c r="M30" s="43"/>
      <c r="N30" s="39"/>
      <c r="O30" s="44"/>
      <c r="P30" s="39"/>
      <c r="Q30" s="45"/>
      <c r="R30" s="39"/>
      <c r="S30" s="42"/>
      <c r="T30" s="33"/>
      <c r="W30" s="46" t="s">
        <v>7</v>
      </c>
      <c r="X30" s="47">
        <f t="shared" si="10"/>
        <v>0</v>
      </c>
    </row>
    <row r="31" spans="1:24" s="46" customFormat="1" ht="20.25" hidden="1" customHeight="1" x14ac:dyDescent="0.2">
      <c r="A31" s="34"/>
      <c r="B31" s="35" t="str">
        <f t="shared" si="1"/>
        <v/>
      </c>
      <c r="C31" s="36" t="str">
        <f t="shared" si="8"/>
        <v/>
      </c>
      <c r="D31" s="37" t="str">
        <f t="shared" si="9"/>
        <v/>
      </c>
      <c r="E31" s="38" t="str">
        <f t="shared" si="0"/>
        <v/>
      </c>
      <c r="F31" s="38" t="str">
        <f t="shared" si="0"/>
        <v/>
      </c>
      <c r="G31" s="38" t="str">
        <f t="shared" si="0"/>
        <v/>
      </c>
      <c r="H31" s="34"/>
      <c r="I31" s="39"/>
      <c r="J31" s="40" t="str">
        <f t="shared" si="4"/>
        <v/>
      </c>
      <c r="K31" s="41" t="s">
        <v>55</v>
      </c>
      <c r="L31" s="42"/>
      <c r="M31" s="43"/>
      <c r="N31" s="39"/>
      <c r="O31" s="44"/>
      <c r="P31" s="39"/>
      <c r="Q31" s="45"/>
      <c r="R31" s="39"/>
      <c r="S31" s="42"/>
      <c r="T31" s="33"/>
      <c r="W31" s="46" t="s">
        <v>7</v>
      </c>
      <c r="X31" s="47">
        <f t="shared" si="10"/>
        <v>0</v>
      </c>
    </row>
    <row r="32" spans="1:24" s="46" customFormat="1" ht="20.25" hidden="1" customHeight="1" x14ac:dyDescent="0.2">
      <c r="A32" s="34"/>
      <c r="B32" s="35" t="str">
        <f t="shared" si="1"/>
        <v/>
      </c>
      <c r="C32" s="36" t="str">
        <f t="shared" si="8"/>
        <v/>
      </c>
      <c r="D32" s="37" t="str">
        <f t="shared" si="9"/>
        <v/>
      </c>
      <c r="E32" s="38" t="str">
        <f t="shared" si="0"/>
        <v/>
      </c>
      <c r="F32" s="38" t="str">
        <f t="shared" si="0"/>
        <v/>
      </c>
      <c r="G32" s="38" t="str">
        <f t="shared" si="0"/>
        <v/>
      </c>
      <c r="H32" s="34"/>
      <c r="I32" s="39"/>
      <c r="J32" s="40" t="str">
        <f t="shared" si="4"/>
        <v/>
      </c>
      <c r="K32" s="41" t="s">
        <v>55</v>
      </c>
      <c r="L32" s="42"/>
      <c r="M32" s="43"/>
      <c r="N32" s="39"/>
      <c r="O32" s="44"/>
      <c r="P32" s="39"/>
      <c r="Q32" s="45"/>
      <c r="R32" s="39"/>
      <c r="S32" s="42"/>
      <c r="T32" s="33"/>
      <c r="W32" s="46" t="s">
        <v>7</v>
      </c>
      <c r="X32" s="47">
        <f t="shared" si="10"/>
        <v>0</v>
      </c>
    </row>
    <row r="33" spans="1:39" s="46" customFormat="1" ht="20.25" hidden="1" customHeight="1" x14ac:dyDescent="0.2">
      <c r="A33" s="34"/>
      <c r="B33" s="35" t="str">
        <f t="shared" si="1"/>
        <v/>
      </c>
      <c r="C33" s="36" t="str">
        <f t="shared" si="8"/>
        <v/>
      </c>
      <c r="D33" s="37" t="str">
        <f t="shared" si="9"/>
        <v/>
      </c>
      <c r="E33" s="38" t="str">
        <f t="shared" si="0"/>
        <v/>
      </c>
      <c r="F33" s="38" t="str">
        <f t="shared" si="0"/>
        <v/>
      </c>
      <c r="G33" s="38" t="str">
        <f t="shared" si="0"/>
        <v/>
      </c>
      <c r="H33" s="34"/>
      <c r="I33" s="39"/>
      <c r="J33" s="40" t="str">
        <f t="shared" si="4"/>
        <v/>
      </c>
      <c r="K33" s="41" t="s">
        <v>55</v>
      </c>
      <c r="L33" s="42"/>
      <c r="M33" s="43"/>
      <c r="N33" s="39"/>
      <c r="O33" s="44"/>
      <c r="P33" s="39"/>
      <c r="Q33" s="45"/>
      <c r="R33" s="39"/>
      <c r="S33" s="42"/>
      <c r="T33" s="33"/>
      <c r="W33" s="46" t="s">
        <v>7</v>
      </c>
      <c r="X33" s="47">
        <f t="shared" si="10"/>
        <v>0</v>
      </c>
    </row>
    <row r="34" spans="1:39" s="46" customFormat="1" ht="20.25" hidden="1" customHeight="1" x14ac:dyDescent="0.2">
      <c r="A34" s="34"/>
      <c r="B34" s="35" t="str">
        <f t="shared" si="1"/>
        <v/>
      </c>
      <c r="C34" s="36" t="str">
        <f t="shared" si="8"/>
        <v/>
      </c>
      <c r="D34" s="37" t="str">
        <f t="shared" si="9"/>
        <v/>
      </c>
      <c r="E34" s="38" t="str">
        <f t="shared" si="0"/>
        <v/>
      </c>
      <c r="F34" s="38" t="str">
        <f t="shared" si="0"/>
        <v/>
      </c>
      <c r="G34" s="38" t="str">
        <f t="shared" si="0"/>
        <v/>
      </c>
      <c r="H34" s="34"/>
      <c r="I34" s="39"/>
      <c r="J34" s="40" t="str">
        <f t="shared" si="4"/>
        <v/>
      </c>
      <c r="K34" s="41" t="s">
        <v>55</v>
      </c>
      <c r="L34" s="42"/>
      <c r="M34" s="43"/>
      <c r="N34" s="39"/>
      <c r="O34" s="44"/>
      <c r="P34" s="39"/>
      <c r="Q34" s="45"/>
      <c r="R34" s="39"/>
      <c r="S34" s="42"/>
      <c r="T34" s="33"/>
      <c r="W34" s="46" t="s">
        <v>7</v>
      </c>
      <c r="X34" s="47">
        <f t="shared" si="10"/>
        <v>0</v>
      </c>
    </row>
    <row r="35" spans="1:39" s="46" customFormat="1" ht="20.25" hidden="1" customHeight="1" x14ac:dyDescent="0.2">
      <c r="A35" s="34"/>
      <c r="B35" s="35" t="str">
        <f t="shared" si="1"/>
        <v/>
      </c>
      <c r="C35" s="36" t="str">
        <f t="shared" si="8"/>
        <v/>
      </c>
      <c r="D35" s="37" t="str">
        <f t="shared" si="9"/>
        <v/>
      </c>
      <c r="E35" s="38" t="str">
        <f t="shared" si="0"/>
        <v/>
      </c>
      <c r="F35" s="38" t="str">
        <f t="shared" si="0"/>
        <v/>
      </c>
      <c r="G35" s="38" t="str">
        <f t="shared" si="0"/>
        <v/>
      </c>
      <c r="H35" s="34"/>
      <c r="I35" s="39"/>
      <c r="J35" s="40" t="str">
        <f t="shared" si="4"/>
        <v/>
      </c>
      <c r="K35" s="41" t="s">
        <v>55</v>
      </c>
      <c r="L35" s="42"/>
      <c r="M35" s="43"/>
      <c r="N35" s="39"/>
      <c r="O35" s="44"/>
      <c r="P35" s="39"/>
      <c r="Q35" s="45"/>
      <c r="R35" s="39"/>
      <c r="S35" s="42"/>
      <c r="T35" s="33"/>
      <c r="W35" s="46" t="s">
        <v>7</v>
      </c>
      <c r="X35" s="47">
        <f t="shared" si="10"/>
        <v>0</v>
      </c>
    </row>
    <row r="36" spans="1:39" s="46" customFormat="1" ht="20.25" hidden="1" customHeight="1" x14ac:dyDescent="0.2">
      <c r="A36" s="34"/>
      <c r="B36" s="35" t="str">
        <f t="shared" si="1"/>
        <v/>
      </c>
      <c r="C36" s="36" t="str">
        <f t="shared" si="8"/>
        <v/>
      </c>
      <c r="D36" s="37" t="str">
        <f t="shared" si="9"/>
        <v/>
      </c>
      <c r="E36" s="38" t="str">
        <f t="shared" si="0"/>
        <v/>
      </c>
      <c r="F36" s="38" t="str">
        <f t="shared" si="0"/>
        <v/>
      </c>
      <c r="G36" s="38" t="str">
        <f t="shared" si="0"/>
        <v/>
      </c>
      <c r="H36" s="34"/>
      <c r="I36" s="39"/>
      <c r="J36" s="40" t="str">
        <f t="shared" si="4"/>
        <v/>
      </c>
      <c r="K36" s="41" t="s">
        <v>55</v>
      </c>
      <c r="L36" s="42"/>
      <c r="M36" s="43"/>
      <c r="N36" s="39"/>
      <c r="O36" s="44"/>
      <c r="P36" s="39"/>
      <c r="Q36" s="45"/>
      <c r="R36" s="39"/>
      <c r="S36" s="42"/>
      <c r="T36" s="33"/>
      <c r="W36" s="46" t="s">
        <v>7</v>
      </c>
      <c r="X36" s="47">
        <f t="shared" si="10"/>
        <v>0</v>
      </c>
    </row>
    <row r="37" spans="1:39" s="46" customFormat="1" ht="20.25" hidden="1" customHeight="1" x14ac:dyDescent="0.2">
      <c r="A37" s="34"/>
      <c r="B37" s="35" t="str">
        <f t="shared" si="1"/>
        <v/>
      </c>
      <c r="C37" s="36" t="str">
        <f t="shared" si="8"/>
        <v/>
      </c>
      <c r="D37" s="37" t="str">
        <f t="shared" si="9"/>
        <v/>
      </c>
      <c r="E37" s="38" t="str">
        <f t="shared" si="0"/>
        <v/>
      </c>
      <c r="F37" s="38" t="str">
        <f t="shared" si="0"/>
        <v/>
      </c>
      <c r="G37" s="38" t="str">
        <f t="shared" si="0"/>
        <v/>
      </c>
      <c r="H37" s="34"/>
      <c r="I37" s="39"/>
      <c r="J37" s="40" t="str">
        <f t="shared" si="4"/>
        <v/>
      </c>
      <c r="K37" s="41" t="s">
        <v>55</v>
      </c>
      <c r="L37" s="42"/>
      <c r="M37" s="43"/>
      <c r="N37" s="39"/>
      <c r="O37" s="44"/>
      <c r="P37" s="39"/>
      <c r="Q37" s="45"/>
      <c r="R37" s="39"/>
      <c r="S37" s="42"/>
      <c r="T37" s="33"/>
      <c r="W37" s="46" t="s">
        <v>7</v>
      </c>
      <c r="X37" s="47">
        <f t="shared" si="10"/>
        <v>0</v>
      </c>
    </row>
    <row r="38" spans="1:39" s="46" customFormat="1" ht="20.25" hidden="1" customHeight="1" x14ac:dyDescent="0.2">
      <c r="A38" s="34"/>
      <c r="B38" s="35" t="str">
        <f t="shared" si="1"/>
        <v/>
      </c>
      <c r="C38" s="36" t="str">
        <f t="shared" si="8"/>
        <v/>
      </c>
      <c r="D38" s="37" t="str">
        <f t="shared" si="9"/>
        <v/>
      </c>
      <c r="E38" s="38" t="str">
        <f t="shared" si="0"/>
        <v/>
      </c>
      <c r="F38" s="38" t="str">
        <f t="shared" si="0"/>
        <v/>
      </c>
      <c r="G38" s="38" t="str">
        <f t="shared" si="0"/>
        <v/>
      </c>
      <c r="H38" s="34"/>
      <c r="I38" s="39"/>
      <c r="J38" s="40" t="str">
        <f t="shared" si="4"/>
        <v/>
      </c>
      <c r="K38" s="41" t="s">
        <v>55</v>
      </c>
      <c r="L38" s="42"/>
      <c r="M38" s="43"/>
      <c r="N38" s="39"/>
      <c r="O38" s="44"/>
      <c r="P38" s="39"/>
      <c r="Q38" s="45"/>
      <c r="R38" s="39"/>
      <c r="S38" s="42"/>
      <c r="T38" s="33"/>
      <c r="W38" s="46" t="s">
        <v>7</v>
      </c>
      <c r="X38" s="47">
        <f t="shared" si="10"/>
        <v>0</v>
      </c>
    </row>
    <row r="39" spans="1:39" s="46" customFormat="1" ht="20.25" hidden="1" customHeight="1" x14ac:dyDescent="0.2">
      <c r="A39" s="34"/>
      <c r="B39" s="35" t="str">
        <f t="shared" si="1"/>
        <v/>
      </c>
      <c r="C39" s="36" t="str">
        <f t="shared" si="8"/>
        <v/>
      </c>
      <c r="D39" s="37" t="str">
        <f t="shared" si="9"/>
        <v/>
      </c>
      <c r="E39" s="38" t="str">
        <f t="shared" si="0"/>
        <v/>
      </c>
      <c r="F39" s="38" t="str">
        <f t="shared" si="0"/>
        <v/>
      </c>
      <c r="G39" s="38" t="str">
        <f t="shared" si="0"/>
        <v/>
      </c>
      <c r="H39" s="34"/>
      <c r="I39" s="39"/>
      <c r="J39" s="40" t="str">
        <f t="shared" si="4"/>
        <v/>
      </c>
      <c r="K39" s="41" t="s">
        <v>55</v>
      </c>
      <c r="L39" s="42"/>
      <c r="M39" s="43"/>
      <c r="N39" s="39"/>
      <c r="O39" s="44"/>
      <c r="P39" s="39"/>
      <c r="Q39" s="45"/>
      <c r="R39" s="39"/>
      <c r="S39" s="42"/>
      <c r="T39" s="33"/>
      <c r="W39" s="46" t="s">
        <v>7</v>
      </c>
      <c r="X39" s="47">
        <f t="shared" si="10"/>
        <v>0</v>
      </c>
    </row>
    <row r="40" spans="1:39" s="46" customFormat="1" ht="20.25" hidden="1" customHeight="1" x14ac:dyDescent="0.2">
      <c r="A40" s="34"/>
      <c r="B40" s="35" t="str">
        <f t="shared" si="1"/>
        <v/>
      </c>
      <c r="C40" s="36" t="str">
        <f t="shared" si="8"/>
        <v/>
      </c>
      <c r="D40" s="37" t="str">
        <f t="shared" si="9"/>
        <v/>
      </c>
      <c r="E40" s="38" t="str">
        <f t="shared" si="0"/>
        <v/>
      </c>
      <c r="F40" s="38" t="str">
        <f t="shared" si="0"/>
        <v/>
      </c>
      <c r="G40" s="38" t="str">
        <f t="shared" si="0"/>
        <v/>
      </c>
      <c r="H40" s="34"/>
      <c r="I40" s="39"/>
      <c r="J40" s="40" t="str">
        <f t="shared" si="4"/>
        <v/>
      </c>
      <c r="K40" s="41" t="s">
        <v>55</v>
      </c>
      <c r="L40" s="42"/>
      <c r="M40" s="43"/>
      <c r="N40" s="39"/>
      <c r="O40" s="44"/>
      <c r="P40" s="39"/>
      <c r="Q40" s="45"/>
      <c r="R40" s="39"/>
      <c r="S40" s="42"/>
      <c r="T40" s="33"/>
      <c r="W40" s="46" t="s">
        <v>7</v>
      </c>
      <c r="X40" s="47">
        <f t="shared" si="10"/>
        <v>0</v>
      </c>
    </row>
    <row r="41" spans="1:39" s="46" customFormat="1" ht="20.25" hidden="1" customHeight="1" x14ac:dyDescent="0.2">
      <c r="A41" s="34"/>
      <c r="B41" s="35" t="str">
        <f t="shared" si="1"/>
        <v/>
      </c>
      <c r="C41" s="36" t="str">
        <f t="shared" si="8"/>
        <v/>
      </c>
      <c r="D41" s="37" t="str">
        <f t="shared" si="9"/>
        <v/>
      </c>
      <c r="E41" s="38" t="str">
        <f t="shared" si="0"/>
        <v/>
      </c>
      <c r="F41" s="38" t="str">
        <f t="shared" si="0"/>
        <v/>
      </c>
      <c r="G41" s="38" t="str">
        <f t="shared" si="0"/>
        <v/>
      </c>
      <c r="H41" s="34"/>
      <c r="I41" s="39"/>
      <c r="J41" s="40" t="str">
        <f t="shared" si="4"/>
        <v/>
      </c>
      <c r="K41" s="41" t="s">
        <v>55</v>
      </c>
      <c r="L41" s="42"/>
      <c r="M41" s="43"/>
      <c r="N41" s="39"/>
      <c r="O41" s="44"/>
      <c r="P41" s="39"/>
      <c r="Q41" s="45"/>
      <c r="R41" s="39"/>
      <c r="S41" s="42"/>
      <c r="T41" s="33"/>
      <c r="W41" s="46" t="s">
        <v>7</v>
      </c>
      <c r="X41" s="47">
        <f t="shared" si="10"/>
        <v>0</v>
      </c>
    </row>
    <row r="42" spans="1:39" s="46" customFormat="1" ht="26.25" hidden="1" customHeight="1" x14ac:dyDescent="0.2">
      <c r="A42" s="34"/>
      <c r="B42" s="101"/>
      <c r="C42" s="101"/>
      <c r="D42" s="101"/>
      <c r="E42" s="101"/>
      <c r="F42" s="101"/>
      <c r="G42" s="102"/>
      <c r="H42" s="34"/>
      <c r="I42" s="39"/>
      <c r="J42" s="40" t="str">
        <f>IF(B42&lt;&gt;"","X","")</f>
        <v/>
      </c>
      <c r="K42" s="48" t="s">
        <v>56</v>
      </c>
      <c r="L42" s="40"/>
      <c r="M42" s="40"/>
      <c r="N42" s="40"/>
      <c r="O42" s="40"/>
      <c r="P42" s="40"/>
      <c r="Q42" s="40"/>
      <c r="R42" s="40"/>
      <c r="S42" s="40"/>
      <c r="T42" s="33"/>
      <c r="U42" s="40" t="str">
        <f t="shared" ref="U42:AM42" si="11">IF(W42&lt;&gt;"","X","")</f>
        <v/>
      </c>
      <c r="V42" s="40" t="str">
        <f t="shared" si="11"/>
        <v/>
      </c>
      <c r="W42" s="40" t="str">
        <f t="shared" si="11"/>
        <v/>
      </c>
      <c r="X42" s="40" t="str">
        <f t="shared" si="11"/>
        <v/>
      </c>
      <c r="Y42" s="40" t="str">
        <f t="shared" si="11"/>
        <v/>
      </c>
      <c r="Z42" s="40" t="str">
        <f t="shared" si="11"/>
        <v/>
      </c>
      <c r="AA42" s="40" t="str">
        <f t="shared" si="11"/>
        <v/>
      </c>
      <c r="AB42" s="40" t="str">
        <f t="shared" si="11"/>
        <v/>
      </c>
      <c r="AC42" s="40" t="str">
        <f t="shared" si="11"/>
        <v/>
      </c>
      <c r="AD42" s="40" t="str">
        <f t="shared" si="11"/>
        <v/>
      </c>
      <c r="AE42" s="40" t="str">
        <f t="shared" si="11"/>
        <v/>
      </c>
      <c r="AF42" s="40" t="str">
        <f t="shared" si="11"/>
        <v/>
      </c>
      <c r="AG42" s="40" t="str">
        <f t="shared" si="11"/>
        <v/>
      </c>
      <c r="AH42" s="40" t="str">
        <f t="shared" si="11"/>
        <v/>
      </c>
      <c r="AI42" s="40" t="str">
        <f t="shared" si="11"/>
        <v/>
      </c>
      <c r="AJ42" s="40" t="str">
        <f t="shared" si="11"/>
        <v/>
      </c>
      <c r="AK42" s="40" t="str">
        <f t="shared" si="11"/>
        <v/>
      </c>
      <c r="AL42" s="40" t="str">
        <f t="shared" si="11"/>
        <v/>
      </c>
      <c r="AM42" s="40" t="str">
        <f t="shared" si="11"/>
        <v/>
      </c>
    </row>
    <row r="43" spans="1:39" ht="3" customHeight="1" thickBot="1" x14ac:dyDescent="0.25">
      <c r="A43" s="20"/>
      <c r="B43" s="49"/>
      <c r="C43" s="50"/>
      <c r="D43" s="51"/>
      <c r="E43" s="52"/>
      <c r="F43" s="53"/>
      <c r="G43" s="54"/>
      <c r="H43" s="20"/>
      <c r="I43" s="17"/>
      <c r="J43" s="55" t="s">
        <v>29</v>
      </c>
      <c r="K43" s="56"/>
      <c r="L43" s="33" t="s">
        <v>54</v>
      </c>
      <c r="M43" s="33"/>
      <c r="N43" s="33"/>
      <c r="O43" s="33"/>
      <c r="P43" s="33"/>
      <c r="Q43" s="33"/>
      <c r="R43" s="33"/>
      <c r="S43" s="33"/>
      <c r="T43" s="33"/>
    </row>
    <row r="44" spans="1:39" ht="24.75" customHeight="1" thickBot="1" x14ac:dyDescent="0.25">
      <c r="B44" s="57">
        <f ca="1">NOW()</f>
        <v>42820.445091782407</v>
      </c>
      <c r="C44" s="58">
        <f>IF(O44&gt;0,"",X44)</f>
        <v>16.855</v>
      </c>
      <c r="D44" s="59"/>
      <c r="E44" s="60">
        <f>IF($O$44&gt;0,"-----",IF($L$5&lt;&gt;"",$L$5*E10,E10*$C$44))</f>
        <v>16.855</v>
      </c>
      <c r="F44" s="60">
        <f>IF($O$44&gt;0,"-----",IF($L$5&lt;&gt;"",$L$5*F10,F10*$C$44))</f>
        <v>33.71</v>
      </c>
      <c r="G44" s="60">
        <f>IF($O$44&gt;0,"-----",IF($L$5&lt;&gt;"",$L$5*G10,G10*$C$44))</f>
        <v>50.564999999999998</v>
      </c>
      <c r="H44" s="20"/>
      <c r="I44" s="17"/>
      <c r="J44" s="55" t="s">
        <v>29</v>
      </c>
      <c r="K44" s="61"/>
      <c r="L44" s="61"/>
      <c r="M44" s="61"/>
      <c r="N44" s="61"/>
      <c r="O44" s="62">
        <f>COUNTIF(O17:O41,"=St.")</f>
        <v>0</v>
      </c>
      <c r="P44" s="61"/>
      <c r="Q44" s="61"/>
      <c r="R44" s="9"/>
      <c r="X44" s="63">
        <f>SUM(X11:X43)</f>
        <v>16.855</v>
      </c>
    </row>
    <row r="45" spans="1:39" ht="0.75" hidden="1" customHeight="1" x14ac:dyDescent="0.2">
      <c r="B45" s="64"/>
      <c r="C45" s="65"/>
      <c r="D45" s="65"/>
      <c r="E45" s="66">
        <f>IF($L$5&lt;&gt;"",E10*$L$5/$C$44,E10)</f>
        <v>1</v>
      </c>
      <c r="F45" s="66">
        <f>IF($L$5&lt;&gt;"",F10*$L$5/$C$44,F10)</f>
        <v>2</v>
      </c>
      <c r="G45" s="66">
        <f>IF($L$5&lt;&gt;"",G10*$L$5/$C$44,G10)</f>
        <v>3</v>
      </c>
      <c r="H45" s="20"/>
      <c r="I45" s="17"/>
      <c r="J45" s="55"/>
      <c r="K45" s="61"/>
      <c r="L45" s="61"/>
      <c r="M45" s="61"/>
      <c r="N45" s="61"/>
      <c r="O45" s="61"/>
      <c r="P45" s="61"/>
      <c r="Q45" s="61"/>
      <c r="R45" s="17"/>
    </row>
    <row r="46" spans="1:39" ht="2.25" hidden="1" customHeight="1" x14ac:dyDescent="0.2">
      <c r="B46" s="64"/>
      <c r="C46" s="65"/>
      <c r="D46" s="65"/>
      <c r="E46" s="67"/>
      <c r="F46" s="67"/>
      <c r="G46" s="67"/>
      <c r="H46" s="8"/>
      <c r="I46" s="13"/>
      <c r="J46" s="55"/>
      <c r="K46" s="61"/>
      <c r="L46" s="61"/>
      <c r="M46" s="61"/>
      <c r="N46" s="61"/>
      <c r="O46" s="61"/>
      <c r="P46" s="61"/>
      <c r="Q46" s="61"/>
      <c r="R46" s="17"/>
    </row>
    <row r="47" spans="1:39" ht="3.75" customHeight="1" x14ac:dyDescent="0.2">
      <c r="B47" s="68"/>
      <c r="G47" s="8"/>
      <c r="H47" s="8"/>
      <c r="I47" s="13"/>
      <c r="J47" s="69" t="s">
        <v>29</v>
      </c>
      <c r="K47" s="17"/>
      <c r="L47" s="17"/>
      <c r="M47" s="17"/>
      <c r="N47" s="17"/>
      <c r="O47" s="17"/>
      <c r="P47" s="17"/>
      <c r="Q47" s="17"/>
      <c r="R47" s="17"/>
    </row>
    <row r="48" spans="1:39" s="72" customFormat="1" ht="3.75" customHeight="1" x14ac:dyDescent="0.2">
      <c r="A48" s="70"/>
      <c r="B48" s="70"/>
      <c r="C48" s="71"/>
      <c r="D48" s="71"/>
      <c r="E48" s="8"/>
      <c r="F48" s="71"/>
      <c r="G48" s="70"/>
      <c r="H48" s="70"/>
      <c r="I48" s="70"/>
      <c r="J48" s="55" t="s">
        <v>29</v>
      </c>
    </row>
    <row r="49" spans="1:18" ht="3" customHeight="1" x14ac:dyDescent="0.2">
      <c r="A49" s="16"/>
      <c r="B49" s="16"/>
      <c r="C49" s="16"/>
      <c r="D49" s="16"/>
      <c r="E49" s="16"/>
      <c r="F49" s="16"/>
      <c r="G49" s="16"/>
      <c r="H49" s="16"/>
      <c r="I49" s="9"/>
      <c r="J49" s="55" t="s">
        <v>29</v>
      </c>
      <c r="K49" s="9"/>
      <c r="L49" s="9"/>
      <c r="M49" s="9"/>
      <c r="N49" s="9"/>
      <c r="O49" s="9"/>
      <c r="P49" s="9"/>
      <c r="Q49" s="9"/>
      <c r="R49" s="9"/>
    </row>
    <row r="50" spans="1:18" ht="11.25" customHeight="1" x14ac:dyDescent="0.2">
      <c r="A50" s="13"/>
      <c r="G50" s="8"/>
      <c r="H50" s="8"/>
      <c r="J50" s="73" t="s">
        <v>29</v>
      </c>
    </row>
    <row r="51" spans="1:18" s="78" customFormat="1" ht="18" x14ac:dyDescent="0.25">
      <c r="A51" s="74"/>
      <c r="B51" s="75" t="s">
        <v>35</v>
      </c>
      <c r="C51" s="76"/>
      <c r="D51" s="76"/>
      <c r="E51" s="76"/>
      <c r="F51" s="76"/>
      <c r="G51" s="76"/>
      <c r="H51" s="77"/>
      <c r="I51" s="77"/>
      <c r="J51" s="73" t="str">
        <f>IF(J52="X","X","")</f>
        <v>X</v>
      </c>
      <c r="K51" s="77"/>
      <c r="L51" s="77"/>
      <c r="M51" s="77"/>
      <c r="N51" s="77"/>
      <c r="O51" s="77"/>
      <c r="P51" s="77"/>
      <c r="Q51" s="77"/>
      <c r="R51" s="77"/>
    </row>
    <row r="52" spans="1:18" s="78" customFormat="1" ht="58.5" customHeight="1" x14ac:dyDescent="0.25">
      <c r="A52" s="77"/>
      <c r="B52" s="98" t="s">
        <v>79</v>
      </c>
      <c r="C52" s="92"/>
      <c r="D52" s="92"/>
      <c r="E52" s="92"/>
      <c r="F52" s="92"/>
      <c r="G52" s="93"/>
      <c r="H52" s="77"/>
      <c r="I52" s="77"/>
      <c r="J52" s="73" t="str">
        <f>IF(B52&lt;&gt;"","X","")</f>
        <v>X</v>
      </c>
      <c r="K52" s="77"/>
      <c r="L52" s="77"/>
      <c r="M52" s="77"/>
      <c r="N52" s="77"/>
      <c r="O52" s="77"/>
      <c r="P52" s="77"/>
      <c r="Q52" s="77"/>
      <c r="R52" s="77"/>
    </row>
    <row r="53" spans="1:18" ht="12.75" x14ac:dyDescent="0.2">
      <c r="B53" s="13"/>
      <c r="C53" s="13"/>
      <c r="D53" s="13"/>
      <c r="E53" s="13"/>
      <c r="F53" s="13"/>
      <c r="G53" s="13"/>
      <c r="H53" s="13"/>
      <c r="J53" s="73" t="str">
        <f>IF(J51="X","X","")</f>
        <v>X</v>
      </c>
    </row>
    <row r="54" spans="1:18" s="78" customFormat="1" ht="18" x14ac:dyDescent="0.25">
      <c r="A54" s="74"/>
      <c r="B54" s="75" t="s">
        <v>65</v>
      </c>
      <c r="C54" s="76"/>
      <c r="D54" s="76"/>
      <c r="E54" s="76"/>
      <c r="F54" s="76"/>
      <c r="G54" s="76"/>
      <c r="H54" s="77"/>
      <c r="I54" s="77"/>
      <c r="J54" s="73" t="str">
        <f>IF(J55="X","X","")</f>
        <v>X</v>
      </c>
      <c r="K54" s="77"/>
      <c r="L54" s="77"/>
      <c r="M54" s="77"/>
      <c r="N54" s="77"/>
      <c r="O54" s="77"/>
      <c r="P54" s="77"/>
      <c r="Q54" s="77"/>
      <c r="R54" s="77"/>
    </row>
    <row r="55" spans="1:18" s="78" customFormat="1" ht="126.75" customHeight="1" x14ac:dyDescent="0.25">
      <c r="A55" s="77"/>
      <c r="B55" s="91" t="s">
        <v>98</v>
      </c>
      <c r="C55" s="92"/>
      <c r="D55" s="92"/>
      <c r="E55" s="92"/>
      <c r="F55" s="92"/>
      <c r="G55" s="93"/>
      <c r="H55" s="77"/>
      <c r="I55" s="77"/>
      <c r="J55" s="73" t="str">
        <f>IF(B55&lt;&gt;"","X","")</f>
        <v>X</v>
      </c>
      <c r="K55" s="77"/>
      <c r="L55" s="77"/>
      <c r="M55" s="77"/>
      <c r="N55" s="77"/>
      <c r="O55" s="77"/>
      <c r="P55" s="77"/>
      <c r="Q55" s="77"/>
      <c r="R55" s="77"/>
    </row>
    <row r="56" spans="1:18" ht="12.75" x14ac:dyDescent="0.2">
      <c r="B56" s="13"/>
      <c r="C56" s="13"/>
      <c r="D56" s="13"/>
      <c r="E56" s="13"/>
      <c r="F56" s="13"/>
      <c r="G56" s="13"/>
      <c r="H56" s="13"/>
      <c r="J56" s="73" t="str">
        <f>IF(J54="X","X","")</f>
        <v>X</v>
      </c>
    </row>
    <row r="57" spans="1:18" s="78" customFormat="1" ht="18" hidden="1" x14ac:dyDescent="0.25">
      <c r="A57" s="74"/>
      <c r="B57" s="79" t="s">
        <v>11</v>
      </c>
      <c r="C57" s="80"/>
      <c r="D57" s="80"/>
      <c r="E57" s="80"/>
      <c r="F57" s="80"/>
      <c r="G57" s="80"/>
      <c r="H57" s="77"/>
      <c r="I57" s="77"/>
      <c r="J57" s="73" t="str">
        <f>IF(COUNTIF(J58:J59,"X") &gt; 0, "X","")</f>
        <v/>
      </c>
      <c r="K57" s="77"/>
      <c r="L57" s="77"/>
      <c r="M57" s="77"/>
      <c r="N57" s="77"/>
      <c r="O57" s="77"/>
      <c r="P57" s="77"/>
      <c r="Q57" s="77"/>
      <c r="R57" s="77"/>
    </row>
    <row r="58" spans="1:18" s="78" customFormat="1" ht="18.75" hidden="1" customHeight="1" x14ac:dyDescent="0.25">
      <c r="A58" s="74"/>
      <c r="B58" s="81" t="s">
        <v>12</v>
      </c>
      <c r="C58" s="90"/>
      <c r="D58" s="90"/>
      <c r="E58" s="90"/>
      <c r="F58" s="90"/>
      <c r="G58" s="90"/>
      <c r="H58" s="77"/>
      <c r="I58" s="77"/>
      <c r="J58" s="73" t="str">
        <f>IF(C58&lt;&gt;"","X","")</f>
        <v/>
      </c>
      <c r="K58" s="77"/>
      <c r="L58" s="77"/>
      <c r="M58" s="77"/>
      <c r="N58" s="77"/>
      <c r="O58" s="77"/>
      <c r="P58" s="77"/>
      <c r="Q58" s="77"/>
      <c r="R58" s="77"/>
    </row>
    <row r="59" spans="1:18" s="78" customFormat="1" ht="18.75" hidden="1" customHeight="1" x14ac:dyDescent="0.25">
      <c r="A59" s="74"/>
      <c r="B59" s="81" t="s">
        <v>15</v>
      </c>
      <c r="C59" s="90"/>
      <c r="D59" s="90"/>
      <c r="E59" s="90"/>
      <c r="F59" s="90"/>
      <c r="G59" s="90"/>
      <c r="H59" s="77"/>
      <c r="I59" s="77"/>
      <c r="J59" s="73" t="str">
        <f>IF(C59&lt;&gt;"","X","")</f>
        <v/>
      </c>
      <c r="K59" s="77"/>
      <c r="L59" s="77"/>
      <c r="M59" s="77"/>
      <c r="N59" s="77"/>
      <c r="O59" s="77"/>
      <c r="P59" s="77"/>
      <c r="Q59" s="77"/>
      <c r="R59" s="77"/>
    </row>
    <row r="60" spans="1:18" s="78" customFormat="1" ht="47.25" hidden="1" customHeight="1" x14ac:dyDescent="0.25">
      <c r="A60" s="74"/>
      <c r="B60" s="81" t="s">
        <v>17</v>
      </c>
      <c r="C60" s="90"/>
      <c r="D60" s="90"/>
      <c r="E60" s="90"/>
      <c r="F60" s="90"/>
      <c r="G60" s="90"/>
      <c r="H60" s="77"/>
      <c r="I60" s="77"/>
      <c r="J60" s="73" t="str">
        <f>IF(C60&lt;&gt;"","X","")</f>
        <v/>
      </c>
      <c r="K60" s="77"/>
      <c r="L60" s="77"/>
      <c r="M60" s="77"/>
      <c r="N60" s="77"/>
      <c r="O60" s="77"/>
      <c r="P60" s="77"/>
      <c r="Q60" s="77"/>
      <c r="R60" s="77"/>
    </row>
    <row r="61" spans="1:18" s="78" customFormat="1" ht="12" hidden="1" customHeight="1" x14ac:dyDescent="0.25">
      <c r="A61" s="74"/>
      <c r="B61" s="81"/>
      <c r="C61" s="81"/>
      <c r="D61" s="81"/>
      <c r="E61" s="81"/>
      <c r="F61" s="81"/>
      <c r="G61" s="81"/>
      <c r="H61" s="77"/>
      <c r="I61" s="77"/>
      <c r="J61" s="73" t="str">
        <f>IF(J57="X","X","")</f>
        <v/>
      </c>
      <c r="K61" s="77"/>
      <c r="L61" s="77"/>
      <c r="M61" s="77"/>
      <c r="N61" s="77"/>
      <c r="O61" s="77"/>
      <c r="P61" s="77"/>
      <c r="Q61" s="77"/>
      <c r="R61" s="77"/>
    </row>
    <row r="62" spans="1:18" s="78" customFormat="1" ht="18.75" hidden="1" customHeight="1" x14ac:dyDescent="0.25">
      <c r="A62" s="74"/>
      <c r="B62" s="79" t="s">
        <v>13</v>
      </c>
      <c r="C62" s="82"/>
      <c r="D62" s="82"/>
      <c r="E62" s="82"/>
      <c r="F62" s="82"/>
      <c r="G62" s="82"/>
      <c r="H62" s="77"/>
      <c r="I62" s="77"/>
      <c r="J62" s="73" t="str">
        <f>IF(COUNTIF(J63:J64,"X") &gt; 0, "X","")</f>
        <v/>
      </c>
      <c r="K62" s="77"/>
      <c r="L62" s="77"/>
      <c r="M62" s="77"/>
      <c r="N62" s="77"/>
      <c r="O62" s="77"/>
      <c r="P62" s="77"/>
      <c r="Q62" s="77"/>
      <c r="R62" s="77"/>
    </row>
    <row r="63" spans="1:18" s="78" customFormat="1" ht="18.75" hidden="1" customHeight="1" x14ac:dyDescent="0.25">
      <c r="A63" s="74"/>
      <c r="B63" s="81" t="s">
        <v>12</v>
      </c>
      <c r="C63" s="90"/>
      <c r="D63" s="90"/>
      <c r="E63" s="90"/>
      <c r="F63" s="90"/>
      <c r="G63" s="90"/>
      <c r="H63" s="77"/>
      <c r="I63" s="77"/>
      <c r="J63" s="73" t="str">
        <f>IF(C63&lt;&gt;"","X","")</f>
        <v/>
      </c>
      <c r="K63" s="77"/>
      <c r="L63" s="77"/>
      <c r="M63" s="77"/>
      <c r="N63" s="77"/>
      <c r="O63" s="77"/>
      <c r="P63" s="77"/>
      <c r="Q63" s="77"/>
      <c r="R63" s="77"/>
    </row>
    <row r="64" spans="1:18" s="78" customFormat="1" ht="18.75" hidden="1" customHeight="1" x14ac:dyDescent="0.25">
      <c r="A64" s="74"/>
      <c r="B64" s="81" t="s">
        <v>15</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17</v>
      </c>
      <c r="C65" s="90"/>
      <c r="D65" s="90"/>
      <c r="E65" s="90"/>
      <c r="F65" s="90"/>
      <c r="G65" s="90"/>
      <c r="H65" s="77"/>
      <c r="I65" s="77"/>
      <c r="J65" s="73" t="str">
        <f>IF(C65&lt;&gt;"","X","")</f>
        <v/>
      </c>
      <c r="K65" s="77"/>
      <c r="L65" s="77"/>
      <c r="M65" s="77"/>
      <c r="N65" s="77"/>
      <c r="O65" s="77"/>
      <c r="P65" s="77"/>
      <c r="Q65" s="77"/>
      <c r="R65" s="77"/>
    </row>
    <row r="66" spans="1:18" s="78" customFormat="1" ht="12" hidden="1" customHeight="1" x14ac:dyDescent="0.25">
      <c r="A66" s="74"/>
      <c r="B66" s="81"/>
      <c r="C66" s="82"/>
      <c r="D66" s="82"/>
      <c r="E66" s="82"/>
      <c r="F66" s="82"/>
      <c r="G66" s="82"/>
      <c r="H66" s="77"/>
      <c r="I66" s="77"/>
      <c r="J66" s="73" t="str">
        <f>IF(J62="X","X","")</f>
        <v/>
      </c>
      <c r="K66" s="77"/>
      <c r="L66" s="77"/>
      <c r="M66" s="77"/>
      <c r="N66" s="77"/>
      <c r="O66" s="77"/>
      <c r="P66" s="77"/>
      <c r="Q66" s="77"/>
      <c r="R66" s="77"/>
    </row>
    <row r="67" spans="1:18" s="78" customFormat="1" ht="18.75" hidden="1" customHeight="1" x14ac:dyDescent="0.25">
      <c r="A67" s="74"/>
      <c r="B67" s="79" t="s">
        <v>41</v>
      </c>
      <c r="C67" s="82"/>
      <c r="D67" s="82"/>
      <c r="E67" s="82"/>
      <c r="F67" s="82"/>
      <c r="G67" s="82"/>
      <c r="H67" s="77"/>
      <c r="I67" s="77"/>
      <c r="J67" s="73" t="str">
        <f>IF(COUNTIF(J68:J69,"X") &gt; 0, "X","")</f>
        <v/>
      </c>
      <c r="K67" s="77"/>
      <c r="L67" s="77"/>
      <c r="M67" s="77"/>
      <c r="N67" s="77"/>
      <c r="O67" s="77"/>
      <c r="P67" s="77"/>
      <c r="Q67" s="77"/>
      <c r="R67" s="77"/>
    </row>
    <row r="68" spans="1:18" s="78" customFormat="1" ht="18.75" hidden="1" customHeight="1" x14ac:dyDescent="0.25">
      <c r="A68" s="74"/>
      <c r="B68" s="81" t="s">
        <v>42</v>
      </c>
      <c r="C68" s="90"/>
      <c r="D68" s="90"/>
      <c r="E68" s="90"/>
      <c r="F68" s="90"/>
      <c r="G68" s="90"/>
      <c r="H68" s="77"/>
      <c r="I68" s="77"/>
      <c r="J68" s="73" t="str">
        <f>IF(C68&lt;&gt;"","X","")</f>
        <v/>
      </c>
      <c r="K68" s="77"/>
      <c r="L68" s="77"/>
      <c r="M68" s="77"/>
      <c r="N68" s="77"/>
      <c r="O68" s="77"/>
      <c r="P68" s="77"/>
      <c r="Q68" s="77"/>
      <c r="R68" s="77"/>
    </row>
    <row r="69" spans="1:18" s="78" customFormat="1" ht="18.75" hidden="1" customHeight="1" x14ac:dyDescent="0.25">
      <c r="A69" s="74"/>
      <c r="B69" s="81" t="s">
        <v>17</v>
      </c>
      <c r="C69" s="90"/>
      <c r="D69" s="90"/>
      <c r="E69" s="90"/>
      <c r="F69" s="90"/>
      <c r="G69" s="90"/>
      <c r="H69" s="77"/>
      <c r="I69" s="77"/>
      <c r="J69" s="73" t="str">
        <f>IF(C69&lt;&gt;"","X","")</f>
        <v/>
      </c>
      <c r="K69" s="77"/>
      <c r="L69" s="77"/>
      <c r="M69" s="77"/>
      <c r="N69" s="77"/>
      <c r="O69" s="77"/>
      <c r="P69" s="77"/>
      <c r="Q69" s="77"/>
      <c r="R69" s="77"/>
    </row>
    <row r="70" spans="1:18" s="78" customFormat="1" ht="12" hidden="1" customHeight="1" x14ac:dyDescent="0.25">
      <c r="A70" s="74"/>
      <c r="B70" s="81"/>
      <c r="C70" s="82"/>
      <c r="D70" s="82"/>
      <c r="E70" s="82"/>
      <c r="F70" s="82"/>
      <c r="G70" s="82"/>
      <c r="H70" s="77"/>
      <c r="I70" s="77"/>
      <c r="J70" s="73" t="str">
        <f>IF(J67="X","X","")</f>
        <v/>
      </c>
      <c r="K70" s="77"/>
      <c r="L70" s="77"/>
      <c r="M70" s="77"/>
      <c r="N70" s="77"/>
      <c r="O70" s="77"/>
      <c r="P70" s="77"/>
      <c r="Q70" s="77"/>
      <c r="R70" s="77"/>
    </row>
    <row r="71" spans="1:18" s="78" customFormat="1" ht="18.75" hidden="1" customHeight="1" x14ac:dyDescent="0.25">
      <c r="A71" s="74"/>
      <c r="B71" s="79" t="s">
        <v>14</v>
      </c>
      <c r="C71" s="82"/>
      <c r="D71" s="82"/>
      <c r="E71" s="82"/>
      <c r="F71" s="82"/>
      <c r="G71" s="82"/>
      <c r="H71" s="77"/>
      <c r="I71" s="77"/>
      <c r="J71" s="73" t="str">
        <f>IF(COUNTIF(J72:J74,"X") &gt; 0, "X","")</f>
        <v/>
      </c>
      <c r="K71" s="77"/>
      <c r="L71" s="77"/>
      <c r="M71" s="77"/>
      <c r="N71" s="77"/>
      <c r="O71" s="77"/>
      <c r="P71" s="77"/>
      <c r="Q71" s="77"/>
      <c r="R71" s="77"/>
    </row>
    <row r="72" spans="1:18" s="78" customFormat="1" ht="18.75" hidden="1" customHeight="1" x14ac:dyDescent="0.25">
      <c r="A72" s="74"/>
      <c r="B72" s="83" t="s">
        <v>16</v>
      </c>
      <c r="C72" s="90"/>
      <c r="D72" s="90"/>
      <c r="E72" s="90"/>
      <c r="F72" s="90"/>
      <c r="G72" s="90"/>
      <c r="H72" s="77"/>
      <c r="I72" s="77"/>
      <c r="J72" s="73" t="str">
        <f>IF(C72&lt;&gt;"","X","")</f>
        <v/>
      </c>
      <c r="K72" s="77"/>
      <c r="L72" s="77"/>
      <c r="M72" s="77"/>
      <c r="N72" s="77"/>
      <c r="O72" s="77"/>
      <c r="P72" s="77"/>
      <c r="Q72" s="77"/>
      <c r="R72" s="77"/>
    </row>
    <row r="73" spans="1:18" s="78" customFormat="1" ht="18.75" hidden="1" customHeight="1" x14ac:dyDescent="0.25">
      <c r="A73" s="74"/>
      <c r="B73" s="81" t="s">
        <v>15</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17</v>
      </c>
      <c r="C74" s="90"/>
      <c r="D74" s="90"/>
      <c r="E74" s="90"/>
      <c r="F74" s="90"/>
      <c r="G74" s="90"/>
      <c r="H74" s="77"/>
      <c r="I74" s="77"/>
      <c r="J74" s="73" t="str">
        <f>IF(C74&lt;&gt;"","X","")</f>
        <v/>
      </c>
      <c r="K74" s="77"/>
      <c r="L74" s="77"/>
      <c r="M74" s="77"/>
      <c r="N74" s="77"/>
      <c r="O74" s="77"/>
      <c r="P74" s="77"/>
      <c r="Q74" s="77"/>
      <c r="R74" s="77"/>
    </row>
    <row r="75" spans="1:18" s="78" customFormat="1" ht="12" hidden="1" customHeight="1" x14ac:dyDescent="0.25">
      <c r="A75" s="74"/>
      <c r="B75" s="81"/>
      <c r="C75" s="82"/>
      <c r="D75" s="82"/>
      <c r="E75" s="82"/>
      <c r="F75" s="82"/>
      <c r="G75" s="82"/>
      <c r="H75" s="77"/>
      <c r="I75" s="77"/>
      <c r="J75" s="73" t="str">
        <f>IF(J71="X","X","")</f>
        <v/>
      </c>
      <c r="K75" s="77"/>
      <c r="L75" s="77"/>
      <c r="M75" s="77"/>
      <c r="N75" s="77"/>
      <c r="O75" s="77"/>
      <c r="P75" s="77"/>
      <c r="Q75" s="77"/>
      <c r="R75" s="77"/>
    </row>
    <row r="76" spans="1:18" s="78" customFormat="1" ht="18.75" hidden="1" customHeight="1" x14ac:dyDescent="0.25">
      <c r="A76" s="74"/>
      <c r="B76" s="79" t="s">
        <v>30</v>
      </c>
      <c r="C76" s="82"/>
      <c r="D76" s="82"/>
      <c r="E76" s="82"/>
      <c r="F76" s="82"/>
      <c r="G76" s="82"/>
      <c r="H76" s="77"/>
      <c r="I76" s="77"/>
      <c r="J76" s="73" t="str">
        <f>IF(COUNTIF(J77:J79,"X") &gt; 0, "X","")</f>
        <v/>
      </c>
      <c r="K76" s="77"/>
      <c r="L76" s="77"/>
      <c r="M76" s="77"/>
      <c r="N76" s="77"/>
      <c r="O76" s="77"/>
      <c r="P76" s="77"/>
      <c r="Q76" s="77"/>
      <c r="R76" s="77"/>
    </row>
    <row r="77" spans="1:18" s="78" customFormat="1" ht="18.75" hidden="1" customHeight="1" x14ac:dyDescent="0.25">
      <c r="A77" s="74"/>
      <c r="B77" s="83" t="s">
        <v>16</v>
      </c>
      <c r="C77" s="90"/>
      <c r="D77" s="90"/>
      <c r="E77" s="90"/>
      <c r="F77" s="90"/>
      <c r="G77" s="90"/>
      <c r="H77" s="77"/>
      <c r="I77" s="77"/>
      <c r="J77" s="73" t="str">
        <f>IF(C77&lt;&gt;"","X","")</f>
        <v/>
      </c>
      <c r="K77" s="77"/>
      <c r="L77" s="77"/>
      <c r="M77" s="77"/>
      <c r="N77" s="77"/>
      <c r="O77" s="77"/>
      <c r="P77" s="77"/>
      <c r="Q77" s="77"/>
      <c r="R77" s="77"/>
    </row>
    <row r="78" spans="1:18" s="78" customFormat="1" ht="18.75" hidden="1" customHeight="1" x14ac:dyDescent="0.25">
      <c r="A78" s="74"/>
      <c r="B78" s="81" t="s">
        <v>15</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17</v>
      </c>
      <c r="C79" s="90"/>
      <c r="D79" s="90"/>
      <c r="E79" s="90"/>
      <c r="F79" s="90"/>
      <c r="G79" s="90"/>
      <c r="H79" s="77"/>
      <c r="I79" s="77"/>
      <c r="J79" s="73" t="str">
        <f>IF(C79&lt;&gt;"","X","")</f>
        <v/>
      </c>
      <c r="K79" s="77"/>
      <c r="L79" s="77"/>
      <c r="M79" s="77"/>
      <c r="N79" s="77"/>
      <c r="O79" s="77"/>
      <c r="P79" s="77"/>
      <c r="Q79" s="77"/>
      <c r="R79" s="77"/>
    </row>
    <row r="80" spans="1:18" s="78" customFormat="1" ht="12" hidden="1" customHeight="1" x14ac:dyDescent="0.25">
      <c r="A80" s="74"/>
      <c r="B80" s="81"/>
      <c r="C80" s="82"/>
      <c r="D80" s="82"/>
      <c r="E80" s="82"/>
      <c r="F80" s="82"/>
      <c r="G80" s="82"/>
      <c r="H80" s="77"/>
      <c r="I80" s="77"/>
      <c r="J80" s="73" t="str">
        <f>IF(J76="X","X","")</f>
        <v/>
      </c>
      <c r="K80" s="77"/>
      <c r="L80" s="77"/>
      <c r="M80" s="77"/>
      <c r="N80" s="77"/>
      <c r="O80" s="77"/>
      <c r="P80" s="77"/>
      <c r="Q80" s="77"/>
      <c r="R80" s="77"/>
    </row>
    <row r="81" spans="1:18" s="78" customFormat="1" ht="18.75" customHeight="1" x14ac:dyDescent="0.25">
      <c r="A81" s="74"/>
      <c r="B81" s="79" t="s">
        <v>18</v>
      </c>
      <c r="C81" s="82"/>
      <c r="D81" s="82"/>
      <c r="E81" s="82"/>
      <c r="F81" s="82"/>
      <c r="G81" s="82"/>
      <c r="H81" s="77"/>
      <c r="I81" s="77"/>
      <c r="J81" s="73" t="str">
        <f>IF(COUNTIF(J82:J85,"X") &gt; 0, "X","")</f>
        <v>X</v>
      </c>
      <c r="K81" s="77"/>
      <c r="L81" s="77"/>
      <c r="M81" s="77"/>
      <c r="N81" s="77"/>
      <c r="O81" s="77"/>
      <c r="P81" s="77"/>
      <c r="Q81" s="77"/>
      <c r="R81" s="77"/>
    </row>
    <row r="82" spans="1:18" s="78" customFormat="1" ht="18.75" customHeight="1" x14ac:dyDescent="0.25">
      <c r="A82" s="74"/>
      <c r="B82" s="83" t="s">
        <v>19</v>
      </c>
      <c r="C82" s="90" t="s">
        <v>80</v>
      </c>
      <c r="D82" s="90"/>
      <c r="E82" s="90"/>
      <c r="F82" s="90"/>
      <c r="G82" s="90"/>
      <c r="H82" s="77"/>
      <c r="I82" s="77"/>
      <c r="J82" s="73" t="str">
        <f>IF(C82&lt;&gt;"","X","")</f>
        <v>X</v>
      </c>
      <c r="K82" s="77"/>
      <c r="L82" s="77"/>
      <c r="M82" s="77"/>
      <c r="N82" s="77"/>
      <c r="O82" s="77"/>
      <c r="P82" s="77"/>
      <c r="Q82" s="77"/>
      <c r="R82" s="77"/>
    </row>
    <row r="83" spans="1:18" s="78" customFormat="1" ht="18.75" customHeight="1" x14ac:dyDescent="0.25">
      <c r="A83" s="74"/>
      <c r="B83" s="81" t="s">
        <v>20</v>
      </c>
      <c r="C83" s="90" t="s">
        <v>81</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8</v>
      </c>
      <c r="C84" s="90" t="s">
        <v>82</v>
      </c>
      <c r="D84" s="90"/>
      <c r="E84" s="90"/>
      <c r="F84" s="90"/>
      <c r="G84" s="90"/>
      <c r="H84" s="77"/>
      <c r="I84" s="77"/>
      <c r="J84" s="73" t="str">
        <f>IF(C84&lt;&gt;"","X","")</f>
        <v>X</v>
      </c>
      <c r="K84" s="77"/>
      <c r="L84" s="77"/>
      <c r="M84" s="77"/>
      <c r="N84" s="77"/>
      <c r="O84" s="77"/>
      <c r="P84" s="77"/>
      <c r="Q84" s="77"/>
      <c r="R84" s="77"/>
    </row>
    <row r="85" spans="1:18" s="78" customFormat="1" ht="42" customHeight="1" x14ac:dyDescent="0.25">
      <c r="A85" s="74"/>
      <c r="B85" s="81" t="s">
        <v>9</v>
      </c>
      <c r="C85" s="90" t="s">
        <v>95</v>
      </c>
      <c r="D85" s="90"/>
      <c r="E85" s="90"/>
      <c r="F85" s="90"/>
      <c r="G85" s="90"/>
      <c r="H85" s="77"/>
      <c r="I85" s="77"/>
      <c r="J85" s="73" t="str">
        <f>IF(C85&lt;&gt;"","X","")</f>
        <v>X</v>
      </c>
      <c r="K85" s="77"/>
      <c r="L85" s="77"/>
      <c r="M85" s="77"/>
      <c r="N85" s="77"/>
      <c r="O85" s="77"/>
      <c r="P85" s="77"/>
      <c r="Q85" s="77"/>
      <c r="R85" s="77"/>
    </row>
    <row r="86" spans="1:18" s="78" customFormat="1" ht="12" customHeight="1" x14ac:dyDescent="0.25">
      <c r="A86" s="74"/>
      <c r="B86" s="81"/>
      <c r="C86" s="82"/>
      <c r="D86" s="82"/>
      <c r="E86" s="82"/>
      <c r="F86" s="82"/>
      <c r="G86" s="82"/>
      <c r="H86" s="77"/>
      <c r="I86" s="77"/>
      <c r="J86" s="73" t="str">
        <f>IF(J81="X","X","")</f>
        <v>X</v>
      </c>
      <c r="K86" s="77"/>
      <c r="L86" s="77"/>
      <c r="M86" s="77"/>
      <c r="N86" s="77"/>
      <c r="O86" s="77"/>
      <c r="P86" s="77"/>
      <c r="Q86" s="77"/>
      <c r="R86" s="77"/>
    </row>
    <row r="87" spans="1:18" s="78" customFormat="1" ht="18.75" hidden="1" customHeight="1" x14ac:dyDescent="0.25">
      <c r="A87" s="74"/>
      <c r="B87" s="79" t="s">
        <v>50</v>
      </c>
      <c r="C87" s="82"/>
      <c r="D87" s="82"/>
      <c r="E87" s="82"/>
      <c r="F87" s="82"/>
      <c r="G87" s="82"/>
      <c r="H87" s="77"/>
      <c r="I87" s="77"/>
      <c r="J87" s="73" t="str">
        <f>IF(COUNTIF(J88:J90,"X") &gt; 0, "X","")</f>
        <v/>
      </c>
      <c r="K87" s="77"/>
      <c r="L87" s="77"/>
      <c r="M87" s="77"/>
      <c r="N87" s="77"/>
      <c r="O87" s="77"/>
      <c r="P87" s="77"/>
      <c r="Q87" s="77"/>
      <c r="R87" s="77"/>
    </row>
    <row r="88" spans="1:18" s="78" customFormat="1" ht="18.75" hidden="1" customHeight="1" x14ac:dyDescent="0.25">
      <c r="A88" s="74"/>
      <c r="B88" s="83" t="s">
        <v>51</v>
      </c>
      <c r="C88" s="90"/>
      <c r="D88" s="90"/>
      <c r="E88" s="90"/>
      <c r="F88" s="90"/>
      <c r="G88" s="90"/>
      <c r="H88" s="77"/>
      <c r="I88" s="77"/>
      <c r="J88" s="73" t="str">
        <f>IF(C88&lt;&gt;"","X","")</f>
        <v/>
      </c>
      <c r="K88" s="77"/>
      <c r="L88" s="77"/>
      <c r="M88" s="77"/>
      <c r="N88" s="77"/>
      <c r="O88" s="77"/>
      <c r="P88" s="77"/>
      <c r="Q88" s="77"/>
      <c r="R88" s="77"/>
    </row>
    <row r="89" spans="1:18" s="78" customFormat="1" ht="18.75" hidden="1" customHeight="1" x14ac:dyDescent="0.25">
      <c r="A89" s="74"/>
      <c r="B89" s="81" t="s">
        <v>52</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53</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c r="C91" s="84"/>
      <c r="D91" s="84"/>
      <c r="E91" s="84"/>
      <c r="F91" s="84"/>
      <c r="G91" s="84"/>
      <c r="H91" s="77"/>
      <c r="I91" s="77"/>
      <c r="J91" s="73" t="str">
        <f>IF(J87="X","X","")</f>
        <v/>
      </c>
      <c r="K91" s="77"/>
      <c r="L91" s="77"/>
      <c r="M91" s="77"/>
      <c r="N91" s="77"/>
      <c r="O91" s="77"/>
      <c r="P91" s="77"/>
      <c r="Q91" s="77"/>
      <c r="R91" s="77"/>
    </row>
    <row r="92" spans="1:18" s="78" customFormat="1" ht="18.75" customHeight="1" x14ac:dyDescent="0.25">
      <c r="A92" s="74"/>
      <c r="B92" s="79" t="s">
        <v>21</v>
      </c>
      <c r="C92" s="82"/>
      <c r="D92" s="82"/>
      <c r="E92" s="82"/>
      <c r="F92" s="82"/>
      <c r="G92" s="82"/>
      <c r="H92" s="77"/>
      <c r="I92" s="77"/>
      <c r="J92" s="73" t="str">
        <f>IF(COUNTIF(J93:J96,"X") &gt; 0, "X","")</f>
        <v>X</v>
      </c>
      <c r="K92" s="77"/>
      <c r="L92" s="77"/>
      <c r="M92" s="77"/>
      <c r="N92" s="77"/>
      <c r="O92" s="77"/>
      <c r="P92" s="77"/>
      <c r="Q92" s="77"/>
      <c r="R92" s="77"/>
    </row>
    <row r="93" spans="1:18" s="78" customFormat="1" ht="18.75" customHeight="1" x14ac:dyDescent="0.25">
      <c r="A93" s="74"/>
      <c r="B93" s="83" t="s">
        <v>22</v>
      </c>
      <c r="C93" s="90" t="s">
        <v>83</v>
      </c>
      <c r="D93" s="90"/>
      <c r="E93" s="90"/>
      <c r="F93" s="90"/>
      <c r="G93" s="90"/>
      <c r="H93" s="77"/>
      <c r="I93" s="77"/>
      <c r="J93" s="73" t="str">
        <f>IF(C93&lt;&gt;"","X","")</f>
        <v>X</v>
      </c>
      <c r="K93" s="77"/>
      <c r="L93" s="77"/>
      <c r="M93" s="77"/>
      <c r="N93" s="77"/>
      <c r="O93" s="77"/>
      <c r="P93" s="77"/>
      <c r="Q93" s="77"/>
      <c r="R93" s="77"/>
    </row>
    <row r="94" spans="1:18" s="78" customFormat="1" ht="81.75" customHeight="1" x14ac:dyDescent="0.25">
      <c r="A94" s="74"/>
      <c r="B94" s="83" t="s">
        <v>23</v>
      </c>
      <c r="C94" s="90" t="s">
        <v>87</v>
      </c>
      <c r="D94" s="90"/>
      <c r="E94" s="90"/>
      <c r="F94" s="90"/>
      <c r="G94" s="90"/>
      <c r="H94" s="77"/>
      <c r="I94" s="77"/>
      <c r="J94" s="73" t="str">
        <f>IF(C94&lt;&gt;"","X","")</f>
        <v>X</v>
      </c>
      <c r="K94" s="77"/>
      <c r="L94" s="77"/>
      <c r="M94" s="77"/>
      <c r="N94" s="77"/>
      <c r="O94" s="77"/>
      <c r="P94" s="77"/>
      <c r="Q94" s="77"/>
      <c r="R94" s="77"/>
    </row>
    <row r="95" spans="1:18" s="78" customFormat="1" ht="18.75" hidden="1" customHeight="1" x14ac:dyDescent="0.25">
      <c r="A95" s="74"/>
      <c r="B95" s="83" t="s">
        <v>24</v>
      </c>
      <c r="C95" s="90"/>
      <c r="D95" s="90"/>
      <c r="E95" s="90"/>
      <c r="F95" s="90"/>
      <c r="G95" s="90"/>
      <c r="H95" s="77"/>
      <c r="I95" s="77"/>
      <c r="J95" s="73" t="str">
        <f>IF(C95&lt;&gt;"","X","")</f>
        <v/>
      </c>
      <c r="K95" s="77"/>
      <c r="L95" s="77"/>
      <c r="M95" s="77"/>
      <c r="N95" s="77"/>
      <c r="O95" s="77"/>
      <c r="P95" s="77"/>
      <c r="Q95" s="77"/>
      <c r="R95" s="77"/>
    </row>
    <row r="96" spans="1:18" s="78" customFormat="1" ht="70.5" hidden="1" customHeight="1" x14ac:dyDescent="0.25">
      <c r="A96" s="74"/>
      <c r="B96" s="81" t="s">
        <v>23</v>
      </c>
      <c r="C96" s="90"/>
      <c r="D96" s="90"/>
      <c r="E96" s="90"/>
      <c r="F96" s="90"/>
      <c r="G96" s="90"/>
      <c r="H96" s="77"/>
      <c r="I96" s="77"/>
      <c r="J96" s="73" t="str">
        <f>IF(C96&lt;&gt;"","X","")</f>
        <v/>
      </c>
      <c r="K96" s="77"/>
      <c r="L96" s="77"/>
      <c r="M96" s="77"/>
      <c r="N96" s="77"/>
      <c r="O96" s="77"/>
      <c r="P96" s="77"/>
      <c r="Q96" s="77"/>
      <c r="R96" s="77"/>
    </row>
    <row r="97" spans="1:18" s="78" customFormat="1" ht="12" customHeight="1" x14ac:dyDescent="0.25">
      <c r="A97" s="74"/>
      <c r="B97" s="81"/>
      <c r="C97" s="82"/>
      <c r="D97" s="82"/>
      <c r="E97" s="82"/>
      <c r="F97" s="82"/>
      <c r="G97" s="82"/>
      <c r="H97" s="77"/>
      <c r="I97" s="77"/>
      <c r="J97" s="73" t="str">
        <f>IF(J92="X","X","")</f>
        <v>X</v>
      </c>
      <c r="K97" s="77"/>
      <c r="L97" s="77"/>
      <c r="M97" s="77"/>
      <c r="N97" s="77"/>
      <c r="O97" s="77"/>
      <c r="P97" s="77"/>
      <c r="Q97" s="77"/>
      <c r="R97" s="77"/>
    </row>
    <row r="98" spans="1:18" s="78" customFormat="1" ht="18.75" customHeight="1" x14ac:dyDescent="0.25">
      <c r="A98" s="74"/>
      <c r="B98" s="79" t="s">
        <v>32</v>
      </c>
      <c r="C98" s="82"/>
      <c r="D98" s="82"/>
      <c r="E98" s="82"/>
      <c r="F98" s="82"/>
      <c r="G98" s="82"/>
      <c r="H98" s="77"/>
      <c r="I98" s="77"/>
      <c r="J98" s="73" t="str">
        <f>IF(COUNTIF(J99:J100,"X") &gt; 0, "X","")</f>
        <v>X</v>
      </c>
      <c r="K98" s="77"/>
      <c r="L98" s="77"/>
      <c r="M98" s="77"/>
      <c r="N98" s="77"/>
      <c r="O98" s="77"/>
      <c r="P98" s="77"/>
      <c r="Q98" s="77"/>
      <c r="R98" s="77"/>
    </row>
    <row r="99" spans="1:18" s="78" customFormat="1" ht="18.75" hidden="1" customHeight="1" x14ac:dyDescent="0.25">
      <c r="A99" s="74"/>
      <c r="B99" s="83" t="s">
        <v>2</v>
      </c>
      <c r="C99" s="90"/>
      <c r="D99" s="90"/>
      <c r="E99" s="90"/>
      <c r="F99" s="90"/>
      <c r="G99" s="90"/>
      <c r="H99" s="77"/>
      <c r="I99" s="77"/>
      <c r="J99" s="73" t="str">
        <f>IF(C99&lt;&gt;"","X","")</f>
        <v/>
      </c>
      <c r="K99" s="77"/>
      <c r="L99" s="77"/>
      <c r="M99" s="77"/>
      <c r="N99" s="77"/>
      <c r="O99" s="77"/>
      <c r="P99" s="77"/>
      <c r="Q99" s="77"/>
      <c r="R99" s="77"/>
    </row>
    <row r="100" spans="1:18" s="78" customFormat="1" ht="41.25" customHeight="1" x14ac:dyDescent="0.25">
      <c r="A100" s="74"/>
      <c r="B100" s="83" t="s">
        <v>33</v>
      </c>
      <c r="C100" s="90" t="s">
        <v>84</v>
      </c>
      <c r="D100" s="90"/>
      <c r="E100" s="90"/>
      <c r="F100" s="90"/>
      <c r="G100" s="90"/>
      <c r="H100" s="77"/>
      <c r="I100" s="77"/>
      <c r="J100" s="73" t="str">
        <f>IF(C100&lt;&gt;"","X","")</f>
        <v>X</v>
      </c>
      <c r="K100" s="77"/>
      <c r="L100" s="77"/>
      <c r="M100" s="77"/>
      <c r="N100" s="77"/>
      <c r="O100" s="77"/>
      <c r="P100" s="77"/>
      <c r="Q100" s="77"/>
      <c r="R100" s="77"/>
    </row>
    <row r="101" spans="1:18" s="78" customFormat="1" ht="12" customHeight="1" x14ac:dyDescent="0.25">
      <c r="A101" s="74"/>
      <c r="B101" s="81"/>
      <c r="C101" s="82"/>
      <c r="D101" s="82"/>
      <c r="E101" s="82"/>
      <c r="F101" s="82"/>
      <c r="G101" s="82"/>
      <c r="H101" s="77"/>
      <c r="I101" s="77"/>
      <c r="J101" s="73" t="str">
        <f>IF(J98="X","X","")</f>
        <v>X</v>
      </c>
      <c r="K101" s="77"/>
      <c r="L101" s="77"/>
      <c r="M101" s="77"/>
      <c r="N101" s="77"/>
      <c r="O101" s="77"/>
      <c r="P101" s="77"/>
      <c r="Q101" s="77"/>
      <c r="R101" s="77"/>
    </row>
    <row r="102" spans="1:18" s="78" customFormat="1" ht="18.75" customHeight="1" x14ac:dyDescent="0.25">
      <c r="A102" s="74"/>
      <c r="B102" s="79" t="s">
        <v>36</v>
      </c>
      <c r="C102" s="82"/>
      <c r="D102" s="82"/>
      <c r="E102" s="82"/>
      <c r="F102" s="82"/>
      <c r="G102" s="82"/>
      <c r="H102" s="77"/>
      <c r="I102" s="77"/>
      <c r="J102" s="73" t="str">
        <f>IF(COUNTIF(J103:J106,"X") &gt; 0, "X","")</f>
        <v>X</v>
      </c>
      <c r="K102" s="77"/>
      <c r="L102" s="77"/>
      <c r="M102" s="77"/>
      <c r="N102" s="77"/>
      <c r="O102" s="77"/>
      <c r="P102" s="77"/>
      <c r="Q102" s="77"/>
      <c r="R102" s="77"/>
    </row>
    <row r="103" spans="1:18" s="78" customFormat="1" ht="18.75" hidden="1" customHeight="1" x14ac:dyDescent="0.25">
      <c r="A103" s="74"/>
      <c r="B103" s="83" t="s">
        <v>15</v>
      </c>
      <c r="C103" s="90"/>
      <c r="D103" s="90"/>
      <c r="E103" s="90"/>
      <c r="F103" s="90"/>
      <c r="G103" s="90"/>
      <c r="H103" s="77"/>
      <c r="I103" s="77"/>
      <c r="J103" s="73" t="str">
        <f>IF(C103&lt;&gt;"","X","")</f>
        <v/>
      </c>
      <c r="K103" s="77"/>
      <c r="L103" s="77"/>
      <c r="M103" s="77"/>
      <c r="N103" s="77"/>
      <c r="O103" s="77"/>
      <c r="P103" s="77"/>
      <c r="Q103" s="77"/>
      <c r="R103" s="77"/>
    </row>
    <row r="104" spans="1:18" s="78" customFormat="1" ht="18.75" hidden="1" customHeight="1" x14ac:dyDescent="0.25">
      <c r="A104" s="74"/>
      <c r="B104" s="83" t="s">
        <v>37</v>
      </c>
      <c r="C104" s="90"/>
      <c r="D104" s="90"/>
      <c r="E104" s="90"/>
      <c r="F104" s="90"/>
      <c r="G104" s="90"/>
      <c r="H104" s="77"/>
      <c r="I104" s="77"/>
      <c r="J104" s="73" t="str">
        <f>IF(C104&lt;&gt;"","X","")</f>
        <v/>
      </c>
      <c r="K104" s="77"/>
      <c r="L104" s="77"/>
      <c r="M104" s="77"/>
      <c r="N104" s="77"/>
      <c r="O104" s="77"/>
      <c r="P104" s="77"/>
      <c r="Q104" s="77"/>
      <c r="R104" s="77"/>
    </row>
    <row r="105" spans="1:18" s="78" customFormat="1" ht="111.75" customHeight="1" x14ac:dyDescent="0.25">
      <c r="A105" s="74"/>
      <c r="B105" s="81" t="s">
        <v>38</v>
      </c>
      <c r="C105" s="90" t="s">
        <v>86</v>
      </c>
      <c r="D105" s="90"/>
      <c r="E105" s="90"/>
      <c r="F105" s="90"/>
      <c r="G105" s="90"/>
      <c r="H105" s="77"/>
      <c r="I105" s="77"/>
      <c r="J105" s="73" t="str">
        <f>IF(C105&lt;&gt;"","X","")</f>
        <v>X</v>
      </c>
      <c r="K105" s="77"/>
      <c r="L105" s="77"/>
      <c r="M105" s="77"/>
      <c r="N105" s="77"/>
      <c r="O105" s="77"/>
      <c r="P105" s="77"/>
      <c r="Q105" s="77"/>
      <c r="R105" s="77"/>
    </row>
    <row r="106" spans="1:18" s="78" customFormat="1" ht="70.5" hidden="1" customHeight="1" x14ac:dyDescent="0.25">
      <c r="A106" s="74"/>
      <c r="B106" s="83" t="s">
        <v>23</v>
      </c>
      <c r="C106" s="90"/>
      <c r="D106" s="90"/>
      <c r="E106" s="90"/>
      <c r="F106" s="90"/>
      <c r="G106" s="90"/>
      <c r="H106" s="77"/>
      <c r="I106" s="77"/>
      <c r="J106" s="73" t="str">
        <f>IF(C106&lt;&gt;"","X","")</f>
        <v/>
      </c>
      <c r="K106" s="77"/>
      <c r="L106" s="77"/>
      <c r="M106" s="77"/>
      <c r="N106" s="77"/>
      <c r="O106" s="77"/>
      <c r="P106" s="77"/>
      <c r="Q106" s="77"/>
      <c r="R106" s="77"/>
    </row>
    <row r="107" spans="1:18" s="78" customFormat="1" ht="12" customHeight="1" x14ac:dyDescent="0.25">
      <c r="A107" s="74"/>
      <c r="B107" s="81"/>
      <c r="C107" s="82"/>
      <c r="D107" s="82"/>
      <c r="E107" s="82"/>
      <c r="F107" s="82"/>
      <c r="G107" s="82"/>
      <c r="H107" s="77"/>
      <c r="I107" s="77"/>
      <c r="J107" s="73" t="str">
        <f>IF(J102="X","X","")</f>
        <v>X</v>
      </c>
      <c r="K107" s="77"/>
      <c r="L107" s="77"/>
      <c r="M107" s="77"/>
      <c r="N107" s="77"/>
      <c r="O107" s="77"/>
      <c r="P107" s="77"/>
      <c r="Q107" s="77"/>
      <c r="R107" s="77"/>
    </row>
    <row r="108" spans="1:18" s="78" customFormat="1" ht="18.75" customHeight="1" x14ac:dyDescent="0.25">
      <c r="A108" s="74"/>
      <c r="B108" s="79" t="s">
        <v>39</v>
      </c>
      <c r="C108" s="82"/>
      <c r="D108" s="82"/>
      <c r="E108" s="82"/>
      <c r="F108" s="82"/>
      <c r="G108" s="82"/>
      <c r="H108" s="77"/>
      <c r="I108" s="77"/>
      <c r="J108" s="73" t="str">
        <f>IF(COUNTIF(J109,"X") &gt; 0, "X","")</f>
        <v>X</v>
      </c>
      <c r="K108" s="77"/>
      <c r="L108" s="77"/>
      <c r="M108" s="77"/>
      <c r="N108" s="77"/>
      <c r="O108" s="77"/>
      <c r="P108" s="77"/>
      <c r="Q108" s="77"/>
      <c r="R108" s="77"/>
    </row>
    <row r="109" spans="1:18" s="78" customFormat="1" ht="66" customHeight="1" x14ac:dyDescent="0.25">
      <c r="A109" s="74"/>
      <c r="B109" s="83" t="s">
        <v>40</v>
      </c>
      <c r="C109" s="90" t="s">
        <v>85</v>
      </c>
      <c r="D109" s="90"/>
      <c r="E109" s="90"/>
      <c r="F109" s="90"/>
      <c r="G109" s="90"/>
      <c r="H109" s="77"/>
      <c r="I109" s="77"/>
      <c r="J109" s="73" t="str">
        <f>IF(C109&lt;&gt;"","X","")</f>
        <v>X</v>
      </c>
      <c r="K109" s="77"/>
      <c r="L109" s="77"/>
      <c r="M109" s="77"/>
      <c r="N109" s="77"/>
      <c r="O109" s="77"/>
      <c r="P109" s="77"/>
      <c r="Q109" s="77"/>
      <c r="R109" s="77"/>
    </row>
    <row r="110" spans="1:18" s="78" customFormat="1" ht="12" customHeight="1" x14ac:dyDescent="0.25">
      <c r="A110" s="74"/>
      <c r="B110" s="81"/>
      <c r="C110" s="82"/>
      <c r="D110" s="82"/>
      <c r="E110" s="82"/>
      <c r="F110" s="82"/>
      <c r="G110" s="82"/>
      <c r="H110" s="77"/>
      <c r="I110" s="77"/>
      <c r="J110" s="73" t="str">
        <f>IF(J108="X","X","")</f>
        <v>X</v>
      </c>
      <c r="K110" s="77"/>
      <c r="L110" s="77"/>
      <c r="M110" s="77"/>
      <c r="N110" s="77"/>
      <c r="O110" s="77"/>
      <c r="P110" s="77"/>
      <c r="Q110" s="77"/>
      <c r="R110" s="77"/>
    </row>
    <row r="111" spans="1:18" s="78" customFormat="1" ht="18.75" customHeight="1" x14ac:dyDescent="0.25">
      <c r="A111" s="74"/>
      <c r="B111" s="79" t="s">
        <v>25</v>
      </c>
      <c r="C111" s="82"/>
      <c r="D111" s="82"/>
      <c r="E111" s="82"/>
      <c r="F111" s="82"/>
      <c r="G111" s="82"/>
      <c r="H111" s="77"/>
      <c r="I111" s="77"/>
      <c r="J111" s="73" t="str">
        <f>IF(COUNTIF(J112:J115,"X") &gt; 0, "X","")</f>
        <v>X</v>
      </c>
      <c r="K111" s="77"/>
      <c r="L111" s="77"/>
      <c r="M111" s="77"/>
      <c r="N111" s="77"/>
      <c r="O111" s="77"/>
      <c r="P111" s="77"/>
      <c r="Q111" s="77"/>
      <c r="R111" s="77"/>
    </row>
    <row r="112" spans="1:18" s="78" customFormat="1" ht="18.75" hidden="1" customHeight="1" x14ac:dyDescent="0.25">
      <c r="A112" s="74"/>
      <c r="B112" s="83" t="s">
        <v>26</v>
      </c>
      <c r="C112" s="90"/>
      <c r="D112" s="90"/>
      <c r="E112" s="90"/>
      <c r="F112" s="90"/>
      <c r="G112" s="90"/>
      <c r="H112" s="77"/>
      <c r="I112" s="77"/>
      <c r="J112" s="73" t="str">
        <f>IF(C112&lt;&gt;"","X","")</f>
        <v/>
      </c>
      <c r="K112" s="77"/>
      <c r="L112" s="77"/>
      <c r="M112" s="77"/>
      <c r="N112" s="77"/>
      <c r="O112" s="77"/>
      <c r="P112" s="77"/>
      <c r="Q112" s="77"/>
      <c r="R112" s="77"/>
    </row>
    <row r="113" spans="1:18" s="78" customFormat="1" ht="18.75" customHeight="1" x14ac:dyDescent="0.25">
      <c r="A113" s="74"/>
      <c r="B113" s="83" t="s">
        <v>27</v>
      </c>
      <c r="C113" s="90" t="s">
        <v>88</v>
      </c>
      <c r="D113" s="90"/>
      <c r="E113" s="90"/>
      <c r="F113" s="90"/>
      <c r="G113" s="90"/>
      <c r="H113" s="77"/>
      <c r="I113" s="77"/>
      <c r="J113" s="73" t="str">
        <f>IF(C113&lt;&gt;"","X","")</f>
        <v>X</v>
      </c>
      <c r="K113" s="77"/>
      <c r="L113" s="77"/>
      <c r="M113" s="77"/>
      <c r="N113" s="77"/>
      <c r="O113" s="77"/>
      <c r="P113" s="77"/>
      <c r="Q113" s="77"/>
      <c r="R113" s="77"/>
    </row>
    <row r="114" spans="1:18" s="78" customFormat="1" ht="41.25" customHeight="1" x14ac:dyDescent="0.25">
      <c r="A114" s="74"/>
      <c r="B114" s="81" t="s">
        <v>28</v>
      </c>
      <c r="C114" s="90" t="s">
        <v>90</v>
      </c>
      <c r="D114" s="90"/>
      <c r="E114" s="90"/>
      <c r="F114" s="90"/>
      <c r="G114" s="90"/>
      <c r="H114" s="77"/>
      <c r="I114" s="77"/>
      <c r="J114" s="73" t="str">
        <f>IF(C114&lt;&gt;"","X","")</f>
        <v>X</v>
      </c>
      <c r="K114" s="77"/>
      <c r="L114" s="77"/>
      <c r="M114" s="77"/>
      <c r="N114" s="77"/>
      <c r="O114" s="77"/>
      <c r="P114" s="77"/>
      <c r="Q114" s="77"/>
      <c r="R114" s="77"/>
    </row>
    <row r="115" spans="1:18" s="78" customFormat="1" ht="102.75" customHeight="1" x14ac:dyDescent="0.25">
      <c r="A115" s="74"/>
      <c r="B115" s="83" t="s">
        <v>23</v>
      </c>
      <c r="C115" s="90" t="s">
        <v>89</v>
      </c>
      <c r="D115" s="90"/>
      <c r="E115" s="90"/>
      <c r="F115" s="90"/>
      <c r="G115" s="90"/>
      <c r="H115" s="77"/>
      <c r="I115" s="77"/>
      <c r="J115" s="73" t="str">
        <f>IF(C115&lt;&gt;"","X","")</f>
        <v>X</v>
      </c>
      <c r="K115" s="77"/>
      <c r="L115" s="77"/>
      <c r="M115" s="77"/>
      <c r="N115" s="77"/>
      <c r="O115" s="77"/>
      <c r="P115" s="77"/>
      <c r="Q115" s="77"/>
      <c r="R115" s="77"/>
    </row>
    <row r="116" spans="1:18" s="78" customFormat="1" ht="12" customHeight="1" x14ac:dyDescent="0.25">
      <c r="A116" s="74"/>
      <c r="B116" s="81"/>
      <c r="C116" s="82"/>
      <c r="D116" s="82"/>
      <c r="E116" s="82"/>
      <c r="F116" s="82"/>
      <c r="G116" s="82"/>
      <c r="H116" s="74"/>
      <c r="I116" s="77"/>
      <c r="J116" s="73" t="str">
        <f>IF(J111="X","X","")</f>
        <v>X</v>
      </c>
      <c r="K116" s="77"/>
      <c r="L116" s="77"/>
      <c r="M116" s="77"/>
      <c r="N116" s="77"/>
      <c r="O116" s="77"/>
      <c r="P116" s="77"/>
      <c r="Q116" s="77"/>
      <c r="R116" s="77"/>
    </row>
    <row r="117" spans="1:18" s="78" customFormat="1" ht="18" x14ac:dyDescent="0.25">
      <c r="A117" s="74"/>
      <c r="B117" s="75" t="s">
        <v>67</v>
      </c>
      <c r="C117" s="76"/>
      <c r="D117" s="76"/>
      <c r="E117" s="76"/>
      <c r="F117" s="76"/>
      <c r="G117" s="76"/>
      <c r="H117" s="77"/>
      <c r="I117" s="77"/>
      <c r="J117" s="73" t="str">
        <f>IF(J118="X","X","")</f>
        <v>X</v>
      </c>
      <c r="K117" s="77"/>
      <c r="L117" s="77"/>
      <c r="M117" s="77"/>
      <c r="N117" s="77"/>
      <c r="O117" s="77"/>
      <c r="P117" s="77"/>
      <c r="Q117" s="77"/>
      <c r="R117" s="77"/>
    </row>
    <row r="118" spans="1:18" s="78" customFormat="1" ht="59.25" customHeight="1" x14ac:dyDescent="0.25">
      <c r="A118" s="77"/>
      <c r="B118" s="91" t="s">
        <v>96</v>
      </c>
      <c r="C118" s="92"/>
      <c r="D118" s="92"/>
      <c r="E118" s="92"/>
      <c r="F118" s="92"/>
      <c r="G118" s="93"/>
      <c r="H118" s="77"/>
      <c r="I118" s="77"/>
      <c r="J118" s="73" t="str">
        <f>IF(B118&lt;&gt;"","X","")</f>
        <v>X</v>
      </c>
      <c r="K118" s="77"/>
      <c r="L118" s="77"/>
      <c r="M118" s="77"/>
      <c r="N118" s="77"/>
      <c r="O118" s="77"/>
      <c r="P118" s="77"/>
      <c r="Q118" s="77"/>
      <c r="R118" s="77"/>
    </row>
    <row r="119" spans="1:18" ht="12.75" hidden="1" x14ac:dyDescent="0.2">
      <c r="G119" s="8"/>
      <c r="H119" s="8"/>
    </row>
  </sheetData>
  <sheetProtection selectLockedCells="1"/>
  <autoFilter ref="J10:J119">
    <filterColumn colId="0">
      <customFilters>
        <customFilter operator="notEqual" val=" "/>
      </customFilters>
    </filterColumn>
  </autoFilter>
  <mergeCells count="49">
    <mergeCell ref="C96:G96"/>
    <mergeCell ref="C82:G82"/>
    <mergeCell ref="C69:G69"/>
    <mergeCell ref="C93:G93"/>
    <mergeCell ref="L3:M3"/>
    <mergeCell ref="C64:G64"/>
    <mergeCell ref="C72:G72"/>
    <mergeCell ref="C95:G95"/>
    <mergeCell ref="C94:G94"/>
    <mergeCell ref="C77:G77"/>
    <mergeCell ref="C84:G84"/>
    <mergeCell ref="C85:G85"/>
    <mergeCell ref="C83:G83"/>
    <mergeCell ref="C78:G78"/>
    <mergeCell ref="C79:G79"/>
    <mergeCell ref="C88:G88"/>
    <mergeCell ref="B118:G118"/>
    <mergeCell ref="C99:G99"/>
    <mergeCell ref="C100:G100"/>
    <mergeCell ref="C112:G112"/>
    <mergeCell ref="C113:G113"/>
    <mergeCell ref="C114:G114"/>
    <mergeCell ref="C115:G115"/>
    <mergeCell ref="C103:G103"/>
    <mergeCell ref="C104:G104"/>
    <mergeCell ref="C106:G106"/>
    <mergeCell ref="C109:G109"/>
    <mergeCell ref="C105:G105"/>
    <mergeCell ref="S7:S10"/>
    <mergeCell ref="C58:G58"/>
    <mergeCell ref="C59:G59"/>
    <mergeCell ref="C63:G63"/>
    <mergeCell ref="B52:G52"/>
    <mergeCell ref="Q7:Q10"/>
    <mergeCell ref="L7:L10"/>
    <mergeCell ref="O7:O10"/>
    <mergeCell ref="M7:M10"/>
    <mergeCell ref="B42:G42"/>
    <mergeCell ref="C89:G89"/>
    <mergeCell ref="C90:G90"/>
    <mergeCell ref="C73:G73"/>
    <mergeCell ref="C74:G74"/>
    <mergeCell ref="C3:G3"/>
    <mergeCell ref="B3:B5"/>
    <mergeCell ref="C5:G5"/>
    <mergeCell ref="C68:G68"/>
    <mergeCell ref="C65:G65"/>
    <mergeCell ref="C60:G60"/>
    <mergeCell ref="B55:G55"/>
  </mergeCells>
  <phoneticPr fontId="0" type="noConversion"/>
  <conditionalFormatting sqref="B43:G46">
    <cfRule type="expression" dxfId="17" priority="11" stopIfTrue="1">
      <formula>$Q43="u"</formula>
    </cfRule>
  </conditionalFormatting>
  <conditionalFormatting sqref="B42">
    <cfRule type="expression" dxfId="16" priority="16" stopIfTrue="1">
      <formula>$Q42="u"</formula>
    </cfRule>
  </conditionalFormatting>
  <conditionalFormatting sqref="M11:T11 J44:Q47 J43:T43 J48:J53 M7:Q10 J42:S42 U42:AM42 J57:J118 J7:L11 S29:S41 T29:T42 S12:T28 J12:N41 P12:Q41">
    <cfRule type="expression" dxfId="15" priority="12" stopIfTrue="1">
      <formula>#REF!&lt;&gt;""</formula>
    </cfRule>
  </conditionalFormatting>
  <conditionalFormatting sqref="O12:O41">
    <cfRule type="expression" dxfId="11" priority="14" stopIfTrue="1">
      <formula>#REF!&lt;&gt;""</formula>
    </cfRule>
  </conditionalFormatting>
  <conditionalFormatting sqref="B10">
    <cfRule type="cellIs" dxfId="10" priority="13" stopIfTrue="1" operator="equal">
      <formula>0</formula>
    </cfRule>
  </conditionalFormatting>
  <conditionalFormatting sqref="J54:J56">
    <cfRule type="expression" dxfId="9" priority="10" stopIfTrue="1">
      <formula>#REF!&lt;&gt;""</formula>
    </cfRule>
  </conditionalFormatting>
  <conditionalFormatting sqref="B12:G41">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1">
      <formula1>"kg,ltr,St."</formula1>
    </dataValidation>
    <dataValidation type="list" allowBlank="1" showInputMessage="1" showErrorMessage="1" sqref="Q12:Q41">
      <formula1>"o,u,o2,u2,o3,u3"</formula1>
    </dataValidation>
  </dataValidations>
  <pageMargins left="0.46"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2016-12-31T23:16:21Z</cp:lastPrinted>
  <dcterms:created xsi:type="dcterms:W3CDTF">2010-01-14T09:56:01Z</dcterms:created>
  <dcterms:modified xsi:type="dcterms:W3CDTF">2017-03-26T08:40:59Z</dcterms:modified>
</cp:coreProperties>
</file>