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helle Dinkelbrote\"/>
    </mc:Choice>
  </mc:AlternateContent>
  <bookViews>
    <workbookView xWindow="1852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B20" i="2" l="1"/>
  <c r="C20" i="2"/>
  <c r="D20" i="2"/>
  <c r="J20" i="2"/>
  <c r="X20" i="2"/>
  <c r="J57" i="2" l="1"/>
  <c r="J56" i="2" s="1"/>
  <c r="J58" i="2" s="1"/>
  <c r="J54" i="2" l="1"/>
  <c r="J53" i="2" s="1"/>
  <c r="J55" i="2" s="1"/>
  <c r="J61" i="2"/>
  <c r="J60" i="2"/>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7" i="2"/>
  <c r="J28" i="2"/>
  <c r="J29" i="2"/>
  <c r="J38" i="2"/>
  <c r="J39" i="2"/>
  <c r="J40" i="2"/>
  <c r="J41" i="2"/>
  <c r="J42" i="2"/>
  <c r="J43" i="2"/>
  <c r="J62" i="2"/>
  <c r="J67" i="2"/>
  <c r="J71" i="2"/>
  <c r="J70" i="2"/>
  <c r="J12" i="2"/>
  <c r="B10" i="2"/>
  <c r="E20" i="2" l="1"/>
  <c r="F20" i="2"/>
  <c r="G20" i="2"/>
  <c r="J59" i="2"/>
  <c r="J63" i="2" s="1"/>
  <c r="J64" i="2"/>
  <c r="J68" i="2" s="1"/>
  <c r="J89" i="2"/>
  <c r="J93" i="2" s="1"/>
  <c r="E26" i="2"/>
  <c r="J73" i="2"/>
  <c r="J77" i="2" s="1"/>
  <c r="J104" i="2"/>
  <c r="J109" i="2" s="1"/>
  <c r="F22" i="2"/>
  <c r="F12" i="2"/>
  <c r="F39" i="2"/>
  <c r="G14" i="2"/>
  <c r="E42" i="2"/>
  <c r="F23" i="2"/>
  <c r="G36" i="2"/>
  <c r="E34" i="2"/>
  <c r="G28" i="2"/>
  <c r="F17" i="2"/>
  <c r="E33" i="2"/>
  <c r="F31" i="2"/>
  <c r="J94" i="2"/>
  <c r="J99" i="2" s="1"/>
  <c r="J83" i="2"/>
  <c r="J88" i="2" s="1"/>
  <c r="J100" i="2"/>
  <c r="J103" i="2" s="1"/>
  <c r="J113" i="2"/>
  <c r="J118" i="2" s="1"/>
  <c r="J78" i="2"/>
  <c r="J82" i="2" s="1"/>
  <c r="X46" i="2"/>
  <c r="C46" i="2" s="1"/>
  <c r="G46" i="2" s="1"/>
  <c r="J69" i="2"/>
  <c r="J72" i="2" s="1"/>
  <c r="E13" i="2"/>
  <c r="G42" i="2"/>
  <c r="E40" i="2"/>
  <c r="F37" i="2"/>
  <c r="G34" i="2"/>
  <c r="E32" i="2"/>
  <c r="F29" i="2"/>
  <c r="G26" i="2"/>
  <c r="E24" i="2"/>
  <c r="E18" i="2"/>
  <c r="F15" i="2"/>
  <c r="G12" i="2"/>
  <c r="G27" i="2"/>
  <c r="F42" i="2"/>
  <c r="G39" i="2"/>
  <c r="E37" i="2"/>
  <c r="F34" i="2"/>
  <c r="G31" i="2"/>
  <c r="E29" i="2"/>
  <c r="F26" i="2"/>
  <c r="G23"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<sst xmlns="http://schemas.openxmlformats.org/spreadsheetml/2006/main" count="179" uniqueCount="88">
  <si>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</si>
  <si>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</si>
  <si>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</si>
  <si>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</si>
  <si>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</si>
  <si>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</si>
  <si>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</si>
  <si>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</si>
  <si>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</si>
  <si>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</si>
  <si>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</si>
  <si>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</si>
  <si>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</si>
  <si>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</si>
  <si>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</si>
  <si>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</si>
  <si>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</si>
  <si>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</si>
  <si>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</si>
  <si>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</si>
  <si>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</si>
  <si>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</si>
  <si>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</si>
  <si>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</si>
  <si>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</si>
  <si>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</si>
  <si>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</si>
  <si>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</si>
  <si>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</si>
  <si>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</si>
  <si>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</si>
  <si>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</si>
  <si>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</si>
  <si>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</si>
  <si>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</si>
  <si>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</si>
  <si>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</si>
  <si>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</si>
  <si>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</si>
  <si>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</si>
  <si>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</si>
  <si>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</si>
  <si>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</si>
  <si>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</si>
  <si>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</si>
  <si>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</si>
  <si>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</si>
  <si>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</si>
  <si>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</si>
  <si>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</si>
  <si>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</si>
  <si>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</si>
  <si>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</si>
  <si>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</si>
  <si>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</si>
  <si>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</si>
  <si>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</si>
  <si>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</si>
  <si>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</si>
  <si>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</si>
  <si>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</si>
  <si>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</si>
  <si>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</si>
  <si>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</si>
  <si>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</si>
  <si>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</si>
  <si>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</si>
  <si>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</si>
  <si>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helles Dinkelbrot</t>
  </si>
  <si>
    <t>ein Brot, was alle Kinder lieben werden</t>
  </si>
  <si>
    <t>Dinkelmehl Type 630</t>
  </si>
  <si>
    <t>Dinkel-Crisp extrafein</t>
  </si>
  <si>
    <t>minimalback 0,5%</t>
  </si>
  <si>
    <t>Salz</t>
  </si>
  <si>
    <t>Hefe (nach Führung)</t>
  </si>
  <si>
    <t>Wasser</t>
  </si>
  <si>
    <t>8 Minuten</t>
  </si>
  <si>
    <t>2 Minuten</t>
  </si>
  <si>
    <t>24°C</t>
  </si>
  <si>
    <t>30 Minuten, einmal aufziehen, erneut 20 Minuten</t>
  </si>
  <si>
    <t>als Kastenbrot 60 Minuten, darauf Hefemenge anpassen</t>
  </si>
  <si>
    <t>Dinkelsauerteig getrocknet</t>
  </si>
  <si>
    <t>psyllium plus</t>
  </si>
  <si>
    <t>Rapsöl</t>
  </si>
  <si>
    <t>Teig eher fest halten, es ist genug gebundenes Wasser enthalten. Wassermenge beim ersten Versuch vorsichtig bis zur passenden Konsistenz (nicht zu weich) dosieren.</t>
  </si>
  <si>
    <t>- psyllium plus sorgt für die bei Dinkelbrot wichtige Stabilität und Frischhaltung
-Dinkel-Crisp bringt die benötigte Wassermenge, um auf ein Brüh- oder Kochstück verzichten zu können.</t>
  </si>
  <si>
    <t>Vollrohrzucker</t>
  </si>
  <si>
    <t>- Verwendung eines Vor- oder Fermentteigs
- Austausch von Vollrohrzucker gegen Honig, Malzextrakt oder Agavensirup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</si>
</sst>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2">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Normal="10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69</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Dinkelmehl Type 630</v>
      </c>
      <c r="C12" s="36">
        <f t="shared" ref="C12:C20" si="1">IF(AND(L12&lt;&gt;"",M12&lt;&gt;""),M12,"")</f>
        <v>9</v>
      </c>
      <c r="D12" s="37" t="str">
        <f t="shared" ref="D12:D20" si="2">IF(AND(O12&lt;&gt;"",M12&lt;&gt;""),$O12,"")</f>
        <v>kg</v>
      </c>
      <c r="E12" s="38">
        <f t="shared" ref="E12:G19" si="3">IF(AND($L$5&gt;0,$O$46&gt;0),"-----",IF($C12&lt;&gt;"",IF($M12&lt;$O$3,$C12*E$47,ROUND($C12*E$47,2)),""))</f>
        <v>9</v>
      </c>
      <c r="F12" s="38">
        <f t="shared" si="3"/>
        <v>18</v>
      </c>
      <c r="G12" s="38">
        <f t="shared" si="3"/>
        <v>27</v>
      </c>
      <c r="H12" s="34"/>
      <c r="I12" s="39"/>
      <c r="J12" s="40" t="str">
        <f>IF(L12&lt;&gt;"","X","")</f>
        <v>X</v>
      </c>
      <c r="K12" s="41" t="s">
        <v>55</v>
      </c>
      <c r="L12" s="42" t="s">
        <v>70</v>
      </c>
      <c r="M12" s="43">
        <v>9</v>
      </c>
      <c r="N12" s="39"/>
      <c r="O12" s="44" t="s">
        <v>7</v>
      </c>
      <c r="P12" s="39"/>
      <c r="Q12" s="45"/>
      <c r="R12" s="39"/>
      <c r="S12" s="42"/>
      <c r="T12" s="33"/>
      <c r="W12" s="46" t="s">
        <v>7</v>
      </c>
      <c r="X12" s="47">
        <f t="shared" ref="X12:X25" si="4">IF(AND(Q12&lt;&gt;"o",Q12&lt;&gt;"o2",Q12&lt;&gt;"o3"),M12,0)</f>
        <v>9</v>
      </c>
    </row>
    <row r="13" spans="1:24" s="46" customFormat="1" ht="20.25" customHeight="1" x14ac:dyDescent="0.2">
      <c r="A13" s="34"/>
      <c r="B13" s="35" t="str">
        <f t="shared" si="0"/>
        <v>Dinkel-Crisp extrafein</v>
      </c>
      <c r="C13" s="36">
        <f t="shared" si="1"/>
        <v>0.8</v>
      </c>
      <c r="D13" s="37" t="str">
        <f t="shared" si="2"/>
        <v>kg</v>
      </c>
      <c r="E13" s="38">
        <f t="shared" si="3"/>
        <v>0.8</v>
      </c>
      <c r="F13" s="38">
        <f t="shared" si="3"/>
        <v>1.6</v>
      </c>
      <c r="G13" s="38">
        <f t="shared" si="3"/>
        <v>2.4000000000000004</v>
      </c>
      <c r="H13" s="34"/>
      <c r="I13" s="39"/>
      <c r="J13" s="40" t="str">
        <f t="shared" ref="J13:J43" si="5">IF(L13&lt;&gt;"","X","")</f>
        <v>X</v>
      </c>
      <c r="K13" s="41" t="s">
        <v>55</v>
      </c>
      <c r="L13" s="42" t="s">
        <v>71</v>
      </c>
      <c r="M13" s="43">
        <v>0.8</v>
      </c>
      <c r="N13" s="39"/>
      <c r="O13" s="44" t="s">
        <v>7</v>
      </c>
      <c r="P13" s="39"/>
      <c r="Q13" s="45"/>
      <c r="R13" s="39"/>
      <c r="S13" s="42"/>
      <c r="T13" s="33"/>
      <c r="W13" s="46" t="s">
        <v>7</v>
      </c>
      <c r="X13" s="47">
        <f t="shared" si="4"/>
        <v>0.8</v>
      </c>
    </row>
    <row r="14" spans="1:24" s="46" customFormat="1" ht="20.25" customHeight="1" x14ac:dyDescent="0.2">
      <c r="A14" s="34"/>
      <c r="B14" s="35" t="str">
        <f t="shared" si="0"/>
        <v>Dinkelsauerteig getrocknet</v>
      </c>
      <c r="C14" s="36">
        <f t="shared" si="1"/>
        <v>0.2</v>
      </c>
      <c r="D14" s="37" t="str">
        <f t="shared" si="2"/>
        <v>kg</v>
      </c>
      <c r="E14" s="38">
        <f t="shared" si="3"/>
        <v>0.2</v>
      </c>
      <c r="F14" s="38">
        <f t="shared" si="3"/>
        <v>0.4</v>
      </c>
      <c r="G14" s="38">
        <f t="shared" si="3"/>
        <v>0.60000000000000009</v>
      </c>
      <c r="H14" s="34"/>
      <c r="I14" s="39"/>
      <c r="J14" s="40" t="str">
        <f t="shared" si="5"/>
        <v>X</v>
      </c>
      <c r="K14" s="41" t="s">
        <v>55</v>
      </c>
      <c r="L14" s="42" t="s">
        <v>81</v>
      </c>
      <c r="M14" s="43">
        <v>0.2</v>
      </c>
      <c r="N14" s="39"/>
      <c r="O14" s="44" t="s">
        <v>7</v>
      </c>
      <c r="P14" s="39"/>
      <c r="Q14" s="45"/>
      <c r="R14" s="39"/>
      <c r="S14" s="42"/>
      <c r="T14" s="33"/>
      <c r="W14" s="46" t="s">
        <v>7</v>
      </c>
      <c r="X14" s="47">
        <f t="shared" si="4"/>
        <v>0.2</v>
      </c>
    </row>
    <row r="15" spans="1:24" s="46" customFormat="1" ht="20.25" customHeight="1" x14ac:dyDescent="0.2">
      <c r="A15" s="34"/>
      <c r="B15" s="35" t="str">
        <f t="shared" si="0"/>
        <v>minimalback 0,5%</v>
      </c>
      <c r="C15" s="36">
        <f t="shared" si="1"/>
        <v>0.02</v>
      </c>
      <c r="D15" s="37" t="str">
        <f t="shared" si="2"/>
        <v>kg</v>
      </c>
      <c r="E15" s="38">
        <f t="shared" si="3"/>
        <v>0.02</v>
      </c>
      <c r="F15" s="38">
        <f t="shared" si="3"/>
        <v>0.04</v>
      </c>
      <c r="G15" s="38">
        <f t="shared" si="3"/>
        <v>0.06</v>
      </c>
      <c r="H15" s="34"/>
      <c r="I15" s="39"/>
      <c r="J15" s="40" t="str">
        <f t="shared" si="5"/>
        <v>X</v>
      </c>
      <c r="K15" s="41" t="s">
        <v>55</v>
      </c>
      <c r="L15" s="42" t="s">
        <v>72</v>
      </c>
      <c r="M15" s="43">
        <v>0.02</v>
      </c>
      <c r="N15" s="39"/>
      <c r="O15" s="44" t="s">
        <v>7</v>
      </c>
      <c r="P15" s="39"/>
      <c r="Q15" s="45"/>
      <c r="R15" s="39"/>
      <c r="S15" s="42"/>
      <c r="T15" s="33"/>
      <c r="W15" s="46" t="s">
        <v>7</v>
      </c>
      <c r="X15" s="47">
        <f t="shared" si="4"/>
        <v>0.02</v>
      </c>
    </row>
    <row r="16" spans="1:24" s="46" customFormat="1" ht="20.25" customHeight="1" x14ac:dyDescent="0.2">
      <c r="A16" s="34"/>
      <c r="B16" s="35" t="str">
        <f t="shared" si="0"/>
        <v>psyllium plus</v>
      </c>
      <c r="C16" s="36">
        <f t="shared" si="1"/>
        <v>0.35</v>
      </c>
      <c r="D16" s="37" t="str">
        <f t="shared" si="2"/>
        <v>kg</v>
      </c>
      <c r="E16" s="38">
        <f t="shared" si="3"/>
        <v>0.35</v>
      </c>
      <c r="F16" s="38">
        <f t="shared" si="3"/>
        <v>0.7</v>
      </c>
      <c r="G16" s="38">
        <f t="shared" si="3"/>
        <v>1.0499999999999998</v>
      </c>
      <c r="H16" s="34"/>
      <c r="I16" s="39"/>
      <c r="J16" s="40" t="str">
        <f t="shared" si="5"/>
        <v>X</v>
      </c>
      <c r="K16" s="41" t="s">
        <v>55</v>
      </c>
      <c r="L16" s="42" t="s">
        <v>82</v>
      </c>
      <c r="M16" s="43">
        <v>0.35</v>
      </c>
      <c r="N16" s="39"/>
      <c r="O16" s="44" t="s">
        <v>7</v>
      </c>
      <c r="P16" s="39"/>
      <c r="Q16" s="45"/>
      <c r="R16" s="39"/>
      <c r="S16" s="42"/>
      <c r="T16" s="33"/>
      <c r="W16" s="46" t="s">
        <v>7</v>
      </c>
      <c r="X16" s="47">
        <f t="shared" si="4"/>
        <v>0.35</v>
      </c>
    </row>
    <row r="17" spans="1:24" s="46" customFormat="1" ht="20.25" customHeight="1" x14ac:dyDescent="0.2">
      <c r="A17" s="34"/>
      <c r="B17" s="35" t="str">
        <f t="shared" si="0"/>
        <v>Salz</v>
      </c>
      <c r="C17" s="36">
        <f t="shared" si="1"/>
        <v>0.23</v>
      </c>
      <c r="D17" s="37" t="str">
        <f t="shared" si="2"/>
        <v>kg</v>
      </c>
      <c r="E17" s="38">
        <f t="shared" si="3"/>
        <v>0.23</v>
      </c>
      <c r="F17" s="38">
        <f t="shared" si="3"/>
        <v>0.46</v>
      </c>
      <c r="G17" s="38">
        <f t="shared" si="3"/>
        <v>0.69000000000000006</v>
      </c>
      <c r="H17" s="34"/>
      <c r="I17" s="39"/>
      <c r="J17" s="40" t="str">
        <f t="shared" si="5"/>
        <v>X</v>
      </c>
      <c r="K17" s="41" t="s">
        <v>55</v>
      </c>
      <c r="L17" s="42" t="s">
        <v>73</v>
      </c>
      <c r="M17" s="43">
        <v>0.23</v>
      </c>
      <c r="N17" s="39"/>
      <c r="O17" s="44" t="s">
        <v>7</v>
      </c>
      <c r="P17" s="39"/>
      <c r="Q17" s="45"/>
      <c r="R17" s="39"/>
      <c r="S17" s="42"/>
      <c r="T17" s="33"/>
      <c r="W17" s="46" t="s">
        <v>7</v>
      </c>
      <c r="X17" s="47">
        <f t="shared" si="4"/>
        <v>0.23</v>
      </c>
    </row>
    <row r="18" spans="1:24" s="46" customFormat="1" ht="20.25" customHeight="1" x14ac:dyDescent="0.2">
      <c r="A18" s="34"/>
      <c r="B18" s="35" t="str">
        <f t="shared" si="0"/>
        <v>Hefe (nach Führung)</v>
      </c>
      <c r="C18" s="36">
        <f t="shared" si="1"/>
        <v>0.2</v>
      </c>
      <c r="D18" s="37" t="str">
        <f t="shared" si="2"/>
        <v>kg</v>
      </c>
      <c r="E18" s="38">
        <f t="shared" si="3"/>
        <v>0.2</v>
      </c>
      <c r="F18" s="38">
        <f t="shared" si="3"/>
        <v>0.4</v>
      </c>
      <c r="G18" s="38">
        <f t="shared" si="3"/>
        <v>0.60000000000000009</v>
      </c>
      <c r="H18" s="34"/>
      <c r="I18" s="39"/>
      <c r="J18" s="40" t="str">
        <f t="shared" si="5"/>
        <v>X</v>
      </c>
      <c r="K18" s="41" t="s">
        <v>55</v>
      </c>
      <c r="L18" s="42" t="s">
        <v>74</v>
      </c>
      <c r="M18" s="43">
        <v>0.2</v>
      </c>
      <c r="N18" s="39"/>
      <c r="O18" s="44" t="s">
        <v>7</v>
      </c>
      <c r="P18" s="39"/>
      <c r="Q18" s="45"/>
      <c r="R18" s="39"/>
      <c r="S18" s="42"/>
      <c r="T18" s="33"/>
      <c r="W18" s="46" t="s">
        <v>7</v>
      </c>
      <c r="X18" s="47">
        <f t="shared" si="4"/>
        <v>0.2</v>
      </c>
    </row>
    <row r="19" spans="1:24" s="46" customFormat="1" ht="20.25" customHeight="1" x14ac:dyDescent="0.2">
      <c r="A19" s="34"/>
      <c r="B19" s="35" t="str">
        <f t="shared" si="0"/>
        <v>Rapsöl</v>
      </c>
      <c r="C19" s="36">
        <f t="shared" si="1"/>
        <v>0.25</v>
      </c>
      <c r="D19" s="37" t="str">
        <f t="shared" si="2"/>
        <v>kg</v>
      </c>
      <c r="E19" s="38">
        <f t="shared" si="3"/>
        <v>0.25</v>
      </c>
      <c r="F19" s="38">
        <f t="shared" si="3"/>
        <v>0.5</v>
      </c>
      <c r="G19" s="38">
        <f t="shared" si="3"/>
        <v>0.75</v>
      </c>
      <c r="H19" s="34"/>
      <c r="I19" s="39"/>
      <c r="J19" s="40" t="str">
        <f t="shared" si="5"/>
        <v>X</v>
      </c>
      <c r="K19" s="41" t="s">
        <v>55</v>
      </c>
      <c r="L19" s="42" t="s">
        <v>83</v>
      </c>
      <c r="M19" s="43">
        <v>0.25</v>
      </c>
      <c r="N19" s="39"/>
      <c r="O19" s="44" t="s">
        <v>7</v>
      </c>
      <c r="P19" s="39"/>
      <c r="Q19" s="45"/>
      <c r="R19" s="39"/>
      <c r="S19" s="42"/>
      <c r="T19" s="33"/>
      <c r="W19" s="46" t="s">
        <v>7</v>
      </c>
      <c r="X19" s="47">
        <f t="shared" si="4"/>
        <v>0.25</v>
      </c>
    </row>
    <row r="20" spans="1:24" s="46" customFormat="1" ht="20.25" customHeight="1" x14ac:dyDescent="0.2">
      <c r="A20" s="34"/>
      <c r="B20" s="35" t="str">
        <f t="shared" si="0"/>
        <v>Vollrohrzucker</v>
      </c>
      <c r="C20" s="36">
        <f t="shared" si="1"/>
        <v>0.2</v>
      </c>
      <c r="D20" s="37" t="str">
        <f t="shared" si="2"/>
        <v>kg</v>
      </c>
      <c r="E20" s="38">
        <f t="shared" ref="E20:G20" si="6">IF(AND($L$5&gt;0,$O$46&gt;0),"-----",IF($C20&lt;&gt;"",IF($M20&lt;$O$3,$C20*E$47,ROUND($C20*E$47,2)),""))</f>
        <v>0.2</v>
      </c>
      <c r="F20" s="38">
        <f t="shared" si="6"/>
        <v>0.4</v>
      </c>
      <c r="G20" s="38">
        <f t="shared" si="6"/>
        <v>0.60000000000000009</v>
      </c>
      <c r="H20" s="34"/>
      <c r="I20" s="39"/>
      <c r="J20" s="40" t="str">
        <f>IF(L20&lt;&gt;"","X","")</f>
        <v>X</v>
      </c>
      <c r="K20" s="41" t="s">
        <v>55</v>
      </c>
      <c r="L20" s="42" t="s">
        <v>86</v>
      </c>
      <c r="M20" s="43">
        <v>0.2</v>
      </c>
      <c r="N20" s="39"/>
      <c r="O20" s="44" t="s">
        <v>7</v>
      </c>
      <c r="P20" s="39"/>
      <c r="Q20" s="45"/>
      <c r="R20" s="39"/>
      <c r="S20" s="42"/>
      <c r="T20" s="33"/>
      <c r="W20" s="46" t="s">
        <v>7</v>
      </c>
      <c r="X20" s="47">
        <f t="shared" si="4"/>
        <v>0.2</v>
      </c>
    </row>
    <row r="21" spans="1:24" s="46" customFormat="1" ht="20.25" customHeight="1" x14ac:dyDescent="0.2">
      <c r="A21" s="34"/>
      <c r="B21" s="35" t="str">
        <f t="shared" si="0"/>
        <v>Wasser</v>
      </c>
      <c r="C21" s="36">
        <f t="shared" ref="C21:C30" si="7">IF(AND(L21&lt;&gt;"",M21&lt;&gt;""),M21,"")</f>
        <v>6.6</v>
      </c>
      <c r="D21" s="37" t="str">
        <f t="shared" ref="D21:D30" si="8">IF(AND(O21&lt;&gt;"",M21&lt;&gt;""),$O21,"")</f>
        <v>kg</v>
      </c>
      <c r="E21" s="38">
        <f t="shared" ref="E21:G43" si="9">IF(AND($L$5&gt;0,$O$46&gt;0),"-----",IF($C21&lt;&gt;"",IF($M21&lt;$O$3,$C21*E$47,ROUND($C21*E$47,2)),""))</f>
        <v>6.6</v>
      </c>
      <c r="F21" s="38">
        <f t="shared" si="9"/>
        <v>13.2</v>
      </c>
      <c r="G21" s="38">
        <f t="shared" si="9"/>
        <v>19.799999999999997</v>
      </c>
      <c r="H21" s="34"/>
      <c r="I21" s="39"/>
      <c r="J21" s="40" t="str">
        <f t="shared" si="5"/>
        <v>X</v>
      </c>
      <c r="K21" s="41" t="s">
        <v>55</v>
      </c>
      <c r="L21" s="42" t="s">
        <v>75</v>
      </c>
      <c r="M21" s="43">
        <v>6.6</v>
      </c>
      <c r="N21" s="39"/>
      <c r="O21" s="44" t="s">
        <v>7</v>
      </c>
      <c r="P21" s="39"/>
      <c r="Q21" s="45"/>
      <c r="R21" s="39"/>
      <c r="S21" s="42"/>
      <c r="T21" s="33"/>
      <c r="W21" s="46" t="s">
        <v>7</v>
      </c>
      <c r="X21" s="47">
        <f t="shared" si="4"/>
        <v>6.6</v>
      </c>
    </row>
    <row r="22" spans="1:24" s="46" customFormat="1" ht="20.25" hidden="1" customHeight="1" x14ac:dyDescent="0.2">
      <c r="A22" s="34"/>
      <c r="B22" s="35" t="str">
        <f t="shared" si="0"/>
        <v/>
      </c>
      <c r="C22" s="36" t="str">
        <f t="shared" si="7"/>
        <v/>
      </c>
      <c r="D22" s="37" t="str">
        <f t="shared" si="8"/>
        <v/>
      </c>
      <c r="E22" s="38" t="str">
        <f t="shared" si="9"/>
        <v/>
      </c>
      <c r="F22" s="38" t="str">
        <f t="shared" si="9"/>
        <v/>
      </c>
      <c r="G22" s="38" t="str">
        <f t="shared" si="9"/>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7"/>
        <v/>
      </c>
      <c r="D23" s="37" t="str">
        <f t="shared" si="8"/>
        <v/>
      </c>
      <c r="E23" s="38" t="str">
        <f t="shared" si="9"/>
        <v/>
      </c>
      <c r="F23" s="38" t="str">
        <f t="shared" si="9"/>
        <v/>
      </c>
      <c r="G23" s="38" t="str">
        <f t="shared" si="9"/>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7"/>
        <v/>
      </c>
      <c r="D24" s="37" t="str">
        <f t="shared" si="8"/>
        <v/>
      </c>
      <c r="E24" s="38" t="str">
        <f t="shared" si="9"/>
        <v/>
      </c>
      <c r="F24" s="38" t="str">
        <f t="shared" si="9"/>
        <v/>
      </c>
      <c r="G24" s="38" t="str">
        <f t="shared" si="9"/>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7"/>
        <v/>
      </c>
      <c r="D25" s="37" t="str">
        <f t="shared" si="8"/>
        <v/>
      </c>
      <c r="E25" s="38" t="str">
        <f t="shared" si="9"/>
        <v/>
      </c>
      <c r="F25" s="38" t="str">
        <f t="shared" si="9"/>
        <v/>
      </c>
      <c r="G25" s="38" t="str">
        <f t="shared" si="9"/>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7"/>
        <v/>
      </c>
      <c r="D26" s="37" t="str">
        <f t="shared" si="8"/>
        <v/>
      </c>
      <c r="E26" s="38" t="str">
        <f t="shared" si="9"/>
        <v/>
      </c>
      <c r="F26" s="38" t="str">
        <f t="shared" si="9"/>
        <v/>
      </c>
      <c r="G26" s="38" t="str">
        <f t="shared" si="9"/>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7"/>
        <v/>
      </c>
      <c r="D27" s="37" t="str">
        <f t="shared" si="8"/>
        <v/>
      </c>
      <c r="E27" s="38" t="str">
        <f t="shared" si="9"/>
        <v/>
      </c>
      <c r="F27" s="38" t="str">
        <f t="shared" si="9"/>
        <v/>
      </c>
      <c r="G27" s="38" t="str">
        <f t="shared" si="9"/>
        <v/>
      </c>
      <c r="H27" s="34"/>
      <c r="I27" s="39"/>
      <c r="J27" s="40" t="str">
        <f>IF(L27&lt;&gt;"","X","")</f>
        <v/>
      </c>
      <c r="K27" s="41" t="s">
        <v>55</v>
      </c>
      <c r="L27" s="42"/>
      <c r="M27" s="43"/>
      <c r="N27" s="39"/>
      <c r="O27" s="44"/>
      <c r="P27" s="39"/>
      <c r="Q27" s="45"/>
      <c r="R27" s="39"/>
      <c r="S27" s="42"/>
      <c r="T27" s="33"/>
      <c r="W27" s="46" t="s">
        <v>7</v>
      </c>
      <c r="X27" s="47">
        <f t="shared" ref="X27:X43" si="10">IF(AND(Q27&lt;&gt;"o",Q27&lt;&gt;"o2",Q27&lt;&gt;"o3"),M27,0)</f>
        <v>0</v>
      </c>
    </row>
    <row r="28" spans="1:24" s="46" customFormat="1" ht="20.25" hidden="1" customHeight="1" x14ac:dyDescent="0.2">
      <c r="A28" s="34"/>
      <c r="B28" s="35" t="str">
        <f t="shared" si="0"/>
        <v/>
      </c>
      <c r="C28" s="36" t="str">
        <f t="shared" si="7"/>
        <v/>
      </c>
      <c r="D28" s="37" t="str">
        <f t="shared" si="8"/>
        <v/>
      </c>
      <c r="E28" s="38" t="str">
        <f t="shared" si="9"/>
        <v/>
      </c>
      <c r="F28" s="38" t="str">
        <f t="shared" si="9"/>
        <v/>
      </c>
      <c r="G28" s="38" t="str">
        <f t="shared" si="9"/>
        <v/>
      </c>
      <c r="H28" s="34"/>
      <c r="I28" s="39"/>
      <c r="J28" s="40" t="str">
        <f>IF(L28&lt;&gt;"","X","")</f>
        <v/>
      </c>
      <c r="K28" s="41" t="s">
        <v>55</v>
      </c>
      <c r="L28" s="42"/>
      <c r="M28" s="43"/>
      <c r="N28" s="39"/>
      <c r="O28" s="44"/>
      <c r="P28" s="39"/>
      <c r="Q28" s="45"/>
      <c r="R28" s="39"/>
      <c r="S28" s="42"/>
      <c r="T28" s="33"/>
      <c r="W28" s="46" t="s">
        <v>7</v>
      </c>
      <c r="X28" s="47">
        <f t="shared" si="10"/>
        <v>0</v>
      </c>
    </row>
    <row r="29" spans="1:24" s="46" customFormat="1" ht="20.25" hidden="1" customHeight="1" x14ac:dyDescent="0.2">
      <c r="A29" s="34"/>
      <c r="B29" s="35" t="str">
        <f t="shared" si="0"/>
        <v/>
      </c>
      <c r="C29" s="36" t="str">
        <f t="shared" si="7"/>
        <v/>
      </c>
      <c r="D29" s="37" t="str">
        <f t="shared" si="8"/>
        <v/>
      </c>
      <c r="E29" s="38" t="str">
        <f t="shared" si="9"/>
        <v/>
      </c>
      <c r="F29" s="38" t="str">
        <f t="shared" si="9"/>
        <v/>
      </c>
      <c r="G29" s="38" t="str">
        <f t="shared" si="9"/>
        <v/>
      </c>
      <c r="H29" s="34"/>
      <c r="I29" s="39"/>
      <c r="J29" s="40" t="str">
        <f>IF(L29&lt;&gt;"","X","")</f>
        <v/>
      </c>
      <c r="K29" s="41" t="s">
        <v>55</v>
      </c>
      <c r="L29" s="42"/>
      <c r="M29" s="43"/>
      <c r="N29" s="39"/>
      <c r="O29" s="44"/>
      <c r="P29" s="39"/>
      <c r="Q29" s="45"/>
      <c r="R29" s="39"/>
      <c r="S29" s="42"/>
      <c r="T29" s="33"/>
      <c r="W29" s="46" t="s">
        <v>7</v>
      </c>
      <c r="X29" s="47">
        <f t="shared" si="10"/>
        <v>0</v>
      </c>
    </row>
    <row r="30" spans="1:24" s="46" customFormat="1" ht="20.25" hidden="1" customHeight="1" x14ac:dyDescent="0.2">
      <c r="A30" s="34"/>
      <c r="B30" s="35" t="str">
        <f t="shared" si="0"/>
        <v/>
      </c>
      <c r="C30" s="36" t="str">
        <f t="shared" si="7"/>
        <v/>
      </c>
      <c r="D30" s="37" t="str">
        <f t="shared" si="8"/>
        <v/>
      </c>
      <c r="E30" s="38" t="str">
        <f t="shared" si="9"/>
        <v/>
      </c>
      <c r="F30" s="38" t="str">
        <f t="shared" si="9"/>
        <v/>
      </c>
      <c r="G30" s="38" t="str">
        <f t="shared" si="9"/>
        <v/>
      </c>
      <c r="H30" s="34"/>
      <c r="I30" s="39"/>
      <c r="J30" s="40" t="str">
        <f t="shared" si="5"/>
        <v/>
      </c>
      <c r="K30" s="41" t="s">
        <v>55</v>
      </c>
      <c r="L30" s="42"/>
      <c r="M30" s="43"/>
      <c r="N30" s="39"/>
      <c r="O30" s="44"/>
      <c r="P30" s="39"/>
      <c r="Q30" s="45"/>
      <c r="R30" s="39"/>
      <c r="S30" s="42"/>
      <c r="T30" s="33"/>
      <c r="W30" s="46" t="s">
        <v>7</v>
      </c>
      <c r="X30" s="47">
        <f t="shared" si="10"/>
        <v>0</v>
      </c>
    </row>
    <row r="31" spans="1:24" s="46" customFormat="1" ht="20.25" hidden="1" customHeight="1" x14ac:dyDescent="0.2">
      <c r="A31" s="34"/>
      <c r="B31" s="35" t="str">
        <f t="shared" si="0"/>
        <v/>
      </c>
      <c r="C31" s="36" t="str">
        <f t="shared" ref="C31:C43" si="11">IF(AND(L31&lt;&gt;"",M31&lt;&gt;""),M31,"")</f>
        <v/>
      </c>
      <c r="D31" s="37" t="str">
        <f t="shared" ref="D31:D43" si="12">IF(AND(O31&lt;&gt;"",M31&lt;&gt;""),$O31,"")</f>
        <v/>
      </c>
      <c r="E31" s="38" t="str">
        <f t="shared" si="9"/>
        <v/>
      </c>
      <c r="F31" s="38" t="str">
        <f t="shared" si="9"/>
        <v/>
      </c>
      <c r="G31" s="38" t="str">
        <f t="shared" si="9"/>
        <v/>
      </c>
      <c r="H31" s="34"/>
      <c r="I31" s="39"/>
      <c r="J31" s="40" t="str">
        <f t="shared" si="5"/>
        <v/>
      </c>
      <c r="K31" s="41" t="s">
        <v>55</v>
      </c>
      <c r="L31" s="42"/>
      <c r="M31" s="43"/>
      <c r="N31" s="39"/>
      <c r="O31" s="44"/>
      <c r="P31" s="39"/>
      <c r="Q31" s="45"/>
      <c r="R31" s="39"/>
      <c r="S31" s="42"/>
      <c r="T31" s="33"/>
      <c r="W31" s="46" t="s">
        <v>7</v>
      </c>
      <c r="X31" s="47">
        <f t="shared" si="10"/>
        <v>0</v>
      </c>
    </row>
    <row r="32" spans="1:24" s="46" customFormat="1" ht="20.25" hidden="1" customHeight="1" x14ac:dyDescent="0.2">
      <c r="A32" s="34"/>
      <c r="B32" s="35" t="str">
        <f t="shared" si="0"/>
        <v/>
      </c>
      <c r="C32" s="36" t="str">
        <f t="shared" si="11"/>
        <v/>
      </c>
      <c r="D32" s="37" t="str">
        <f t="shared" si="12"/>
        <v/>
      </c>
      <c r="E32" s="38" t="str">
        <f t="shared" si="9"/>
        <v/>
      </c>
      <c r="F32" s="38" t="str">
        <f t="shared" si="9"/>
        <v/>
      </c>
      <c r="G32" s="38" t="str">
        <f t="shared" si="9"/>
        <v/>
      </c>
      <c r="H32" s="34"/>
      <c r="I32" s="39"/>
      <c r="J32" s="40" t="str">
        <f t="shared" si="5"/>
        <v/>
      </c>
      <c r="K32" s="41" t="s">
        <v>55</v>
      </c>
      <c r="L32" s="42"/>
      <c r="M32" s="43"/>
      <c r="N32" s="39"/>
      <c r="O32" s="44"/>
      <c r="P32" s="39"/>
      <c r="Q32" s="45"/>
      <c r="R32" s="39"/>
      <c r="S32" s="42"/>
      <c r="T32" s="33"/>
      <c r="W32" s="46" t="s">
        <v>7</v>
      </c>
      <c r="X32" s="47">
        <f t="shared" si="10"/>
        <v>0</v>
      </c>
    </row>
    <row r="33" spans="1:39" s="46" customFormat="1" ht="20.25" hidden="1" customHeight="1" x14ac:dyDescent="0.2">
      <c r="A33" s="34"/>
      <c r="B33" s="35" t="str">
        <f t="shared" si="0"/>
        <v/>
      </c>
      <c r="C33" s="36" t="str">
        <f t="shared" si="11"/>
        <v/>
      </c>
      <c r="D33" s="37" t="str">
        <f t="shared" si="12"/>
        <v/>
      </c>
      <c r="E33" s="38" t="str">
        <f t="shared" si="9"/>
        <v/>
      </c>
      <c r="F33" s="38" t="str">
        <f t="shared" si="9"/>
        <v/>
      </c>
      <c r="G33" s="38" t="str">
        <f t="shared" si="9"/>
        <v/>
      </c>
      <c r="H33" s="34"/>
      <c r="I33" s="39"/>
      <c r="J33" s="40" t="str">
        <f t="shared" si="5"/>
        <v/>
      </c>
      <c r="K33" s="41" t="s">
        <v>55</v>
      </c>
      <c r="L33" s="42"/>
      <c r="M33" s="43"/>
      <c r="N33" s="39"/>
      <c r="O33" s="44"/>
      <c r="P33" s="39"/>
      <c r="Q33" s="45"/>
      <c r="R33" s="39"/>
      <c r="S33" s="42"/>
      <c r="T33" s="33"/>
      <c r="W33" s="46" t="s">
        <v>7</v>
      </c>
      <c r="X33" s="47">
        <f t="shared" si="10"/>
        <v>0</v>
      </c>
    </row>
    <row r="34" spans="1:39" s="46" customFormat="1" ht="20.25" hidden="1" customHeight="1" x14ac:dyDescent="0.2">
      <c r="A34" s="34"/>
      <c r="B34" s="35" t="str">
        <f t="shared" si="0"/>
        <v/>
      </c>
      <c r="C34" s="36" t="str">
        <f t="shared" si="11"/>
        <v/>
      </c>
      <c r="D34" s="37" t="str">
        <f t="shared" si="12"/>
        <v/>
      </c>
      <c r="E34" s="38" t="str">
        <f t="shared" si="9"/>
        <v/>
      </c>
      <c r="F34" s="38" t="str">
        <f t="shared" si="9"/>
        <v/>
      </c>
      <c r="G34" s="38" t="str">
        <f t="shared" si="9"/>
        <v/>
      </c>
      <c r="H34" s="34"/>
      <c r="I34" s="39"/>
      <c r="J34" s="40" t="str">
        <f t="shared" si="5"/>
        <v/>
      </c>
      <c r="K34" s="41" t="s">
        <v>55</v>
      </c>
      <c r="L34" s="42"/>
      <c r="M34" s="43"/>
      <c r="N34" s="39"/>
      <c r="O34" s="44"/>
      <c r="P34" s="39"/>
      <c r="Q34" s="45"/>
      <c r="R34" s="39"/>
      <c r="S34" s="42"/>
      <c r="T34" s="33"/>
      <c r="W34" s="46" t="s">
        <v>7</v>
      </c>
      <c r="X34" s="47">
        <f t="shared" si="10"/>
        <v>0</v>
      </c>
    </row>
    <row r="35" spans="1:39" s="46" customFormat="1" ht="20.25" hidden="1" customHeight="1" x14ac:dyDescent="0.2">
      <c r="A35" s="34"/>
      <c r="B35" s="35" t="str">
        <f t="shared" si="0"/>
        <v/>
      </c>
      <c r="C35" s="36" t="str">
        <f t="shared" si="11"/>
        <v/>
      </c>
      <c r="D35" s="37" t="str">
        <f t="shared" si="12"/>
        <v/>
      </c>
      <c r="E35" s="38" t="str">
        <f t="shared" si="9"/>
        <v/>
      </c>
      <c r="F35" s="38" t="str">
        <f t="shared" si="9"/>
        <v/>
      </c>
      <c r="G35" s="38" t="str">
        <f t="shared" si="9"/>
        <v/>
      </c>
      <c r="H35" s="34"/>
      <c r="I35" s="39"/>
      <c r="J35" s="40" t="str">
        <f t="shared" si="5"/>
        <v/>
      </c>
      <c r="K35" s="41" t="s">
        <v>55</v>
      </c>
      <c r="L35" s="42"/>
      <c r="M35" s="43"/>
      <c r="N35" s="39"/>
      <c r="O35" s="44"/>
      <c r="P35" s="39"/>
      <c r="Q35" s="45"/>
      <c r="R35" s="39"/>
      <c r="S35" s="42"/>
      <c r="T35" s="33"/>
      <c r="W35" s="46" t="s">
        <v>7</v>
      </c>
      <c r="X35" s="47">
        <f t="shared" si="10"/>
        <v>0</v>
      </c>
    </row>
    <row r="36" spans="1:39" s="46" customFormat="1" ht="20.25" hidden="1" customHeight="1" x14ac:dyDescent="0.2">
      <c r="A36" s="34"/>
      <c r="B36" s="35" t="str">
        <f t="shared" si="0"/>
        <v/>
      </c>
      <c r="C36" s="36" t="str">
        <f t="shared" si="11"/>
        <v/>
      </c>
      <c r="D36" s="37" t="str">
        <f t="shared" si="12"/>
        <v/>
      </c>
      <c r="E36" s="38" t="str">
        <f t="shared" si="9"/>
        <v/>
      </c>
      <c r="F36" s="38" t="str">
        <f t="shared" si="9"/>
        <v/>
      </c>
      <c r="G36" s="38" t="str">
        <f t="shared" si="9"/>
        <v/>
      </c>
      <c r="H36" s="34"/>
      <c r="I36" s="39"/>
      <c r="J36" s="40" t="str">
        <f t="shared" si="5"/>
        <v/>
      </c>
      <c r="K36" s="41" t="s">
        <v>55</v>
      </c>
      <c r="L36" s="42"/>
      <c r="M36" s="43"/>
      <c r="N36" s="39"/>
      <c r="O36" s="44"/>
      <c r="P36" s="39"/>
      <c r="Q36" s="45"/>
      <c r="R36" s="39"/>
      <c r="S36" s="42"/>
      <c r="T36" s="33"/>
      <c r="W36" s="46" t="s">
        <v>7</v>
      </c>
      <c r="X36" s="47">
        <f t="shared" si="10"/>
        <v>0</v>
      </c>
    </row>
    <row r="37" spans="1:39" s="46" customFormat="1" ht="20.25" hidden="1" customHeight="1" x14ac:dyDescent="0.2">
      <c r="A37" s="34"/>
      <c r="B37" s="35" t="str">
        <f t="shared" si="0"/>
        <v/>
      </c>
      <c r="C37" s="36" t="str">
        <f t="shared" si="11"/>
        <v/>
      </c>
      <c r="D37" s="37" t="str">
        <f t="shared" si="12"/>
        <v/>
      </c>
      <c r="E37" s="38" t="str">
        <f t="shared" si="9"/>
        <v/>
      </c>
      <c r="F37" s="38" t="str">
        <f t="shared" si="9"/>
        <v/>
      </c>
      <c r="G37" s="38" t="str">
        <f t="shared" si="9"/>
        <v/>
      </c>
      <c r="H37" s="34"/>
      <c r="I37" s="39"/>
      <c r="J37" s="40" t="str">
        <f t="shared" si="5"/>
        <v/>
      </c>
      <c r="K37" s="41" t="s">
        <v>55</v>
      </c>
      <c r="L37" s="42"/>
      <c r="M37" s="43"/>
      <c r="N37" s="39"/>
      <c r="O37" s="44"/>
      <c r="P37" s="39"/>
      <c r="Q37" s="45"/>
      <c r="R37" s="39"/>
      <c r="S37" s="42"/>
      <c r="T37" s="33"/>
      <c r="W37" s="46" t="s">
        <v>7</v>
      </c>
      <c r="X37" s="47">
        <f t="shared" si="10"/>
        <v>0</v>
      </c>
    </row>
    <row r="38" spans="1:39" s="46" customFormat="1" ht="20.25" hidden="1" customHeight="1" x14ac:dyDescent="0.2">
      <c r="A38" s="34"/>
      <c r="B38" s="35" t="str">
        <f t="shared" si="0"/>
        <v/>
      </c>
      <c r="C38" s="36" t="str">
        <f t="shared" si="11"/>
        <v/>
      </c>
      <c r="D38" s="37" t="str">
        <f t="shared" si="12"/>
        <v/>
      </c>
      <c r="E38" s="38" t="str">
        <f t="shared" si="9"/>
        <v/>
      </c>
      <c r="F38" s="38" t="str">
        <f t="shared" si="9"/>
        <v/>
      </c>
      <c r="G38" s="38" t="str">
        <f t="shared" si="9"/>
        <v/>
      </c>
      <c r="H38" s="34"/>
      <c r="I38" s="39"/>
      <c r="J38" s="40" t="str">
        <f t="shared" si="5"/>
        <v/>
      </c>
      <c r="K38" s="41" t="s">
        <v>55</v>
      </c>
      <c r="L38" s="42"/>
      <c r="M38" s="43"/>
      <c r="N38" s="39"/>
      <c r="O38" s="44"/>
      <c r="P38" s="39"/>
      <c r="Q38" s="45"/>
      <c r="R38" s="39"/>
      <c r="S38" s="42"/>
      <c r="T38" s="33"/>
      <c r="W38" s="46" t="s">
        <v>7</v>
      </c>
      <c r="X38" s="47">
        <f t="shared" si="10"/>
        <v>0</v>
      </c>
    </row>
    <row r="39" spans="1:39" s="46" customFormat="1" ht="20.25" hidden="1" customHeight="1" x14ac:dyDescent="0.2">
      <c r="A39" s="34"/>
      <c r="B39" s="35" t="str">
        <f t="shared" si="0"/>
        <v/>
      </c>
      <c r="C39" s="36" t="str">
        <f t="shared" si="11"/>
        <v/>
      </c>
      <c r="D39" s="37" t="str">
        <f t="shared" si="12"/>
        <v/>
      </c>
      <c r="E39" s="38" t="str">
        <f t="shared" si="9"/>
        <v/>
      </c>
      <c r="F39" s="38" t="str">
        <f t="shared" si="9"/>
        <v/>
      </c>
      <c r="G39" s="38" t="str">
        <f t="shared" si="9"/>
        <v/>
      </c>
      <c r="H39" s="34"/>
      <c r="I39" s="39"/>
      <c r="J39" s="40" t="str">
        <f t="shared" si="5"/>
        <v/>
      </c>
      <c r="K39" s="41" t="s">
        <v>55</v>
      </c>
      <c r="L39" s="42"/>
      <c r="M39" s="43"/>
      <c r="N39" s="39"/>
      <c r="O39" s="44"/>
      <c r="P39" s="39"/>
      <c r="Q39" s="45"/>
      <c r="R39" s="39"/>
      <c r="S39" s="42"/>
      <c r="T39" s="33"/>
      <c r="W39" s="46" t="s">
        <v>7</v>
      </c>
      <c r="X39" s="47">
        <f t="shared" si="10"/>
        <v>0</v>
      </c>
    </row>
    <row r="40" spans="1:39" s="46" customFormat="1" ht="20.25" hidden="1" customHeight="1" x14ac:dyDescent="0.2">
      <c r="A40" s="34"/>
      <c r="B40" s="35" t="str">
        <f t="shared" si="0"/>
        <v/>
      </c>
      <c r="C40" s="36" t="str">
        <f t="shared" si="11"/>
        <v/>
      </c>
      <c r="D40" s="37" t="str">
        <f t="shared" si="12"/>
        <v/>
      </c>
      <c r="E40" s="38" t="str">
        <f t="shared" si="9"/>
        <v/>
      </c>
      <c r="F40" s="38" t="str">
        <f t="shared" si="9"/>
        <v/>
      </c>
      <c r="G40" s="38" t="str">
        <f t="shared" si="9"/>
        <v/>
      </c>
      <c r="H40" s="34"/>
      <c r="I40" s="39"/>
      <c r="J40" s="40" t="str">
        <f t="shared" si="5"/>
        <v/>
      </c>
      <c r="K40" s="41" t="s">
        <v>55</v>
      </c>
      <c r="L40" s="42"/>
      <c r="M40" s="43"/>
      <c r="N40" s="39"/>
      <c r="O40" s="44"/>
      <c r="P40" s="39"/>
      <c r="Q40" s="45"/>
      <c r="R40" s="39"/>
      <c r="S40" s="42"/>
      <c r="T40" s="33"/>
      <c r="W40" s="46" t="s">
        <v>7</v>
      </c>
      <c r="X40" s="47">
        <f t="shared" si="10"/>
        <v>0</v>
      </c>
    </row>
    <row r="41" spans="1:39" s="46" customFormat="1" ht="20.25" hidden="1" customHeight="1" x14ac:dyDescent="0.2">
      <c r="A41" s="34"/>
      <c r="B41" s="35" t="str">
        <f t="shared" si="0"/>
        <v/>
      </c>
      <c r="C41" s="36" t="str">
        <f t="shared" si="11"/>
        <v/>
      </c>
      <c r="D41" s="37" t="str">
        <f t="shared" si="12"/>
        <v/>
      </c>
      <c r="E41" s="38" t="str">
        <f t="shared" si="9"/>
        <v/>
      </c>
      <c r="F41" s="38" t="str">
        <f t="shared" si="9"/>
        <v/>
      </c>
      <c r="G41" s="38" t="str">
        <f t="shared" si="9"/>
        <v/>
      </c>
      <c r="H41" s="34"/>
      <c r="I41" s="39"/>
      <c r="J41" s="40" t="str">
        <f t="shared" si="5"/>
        <v/>
      </c>
      <c r="K41" s="41" t="s">
        <v>55</v>
      </c>
      <c r="L41" s="42"/>
      <c r="M41" s="43"/>
      <c r="N41" s="39"/>
      <c r="O41" s="44"/>
      <c r="P41" s="39"/>
      <c r="Q41" s="45"/>
      <c r="R41" s="39"/>
      <c r="S41" s="42"/>
      <c r="T41" s="33"/>
      <c r="W41" s="46" t="s">
        <v>7</v>
      </c>
      <c r="X41" s="47">
        <f t="shared" si="10"/>
        <v>0</v>
      </c>
    </row>
    <row r="42" spans="1:39" s="46" customFormat="1" ht="20.25" hidden="1" customHeight="1" x14ac:dyDescent="0.2">
      <c r="A42" s="34"/>
      <c r="B42" s="35" t="str">
        <f t="shared" si="0"/>
        <v/>
      </c>
      <c r="C42" s="36" t="str">
        <f t="shared" si="11"/>
        <v/>
      </c>
      <c r="D42" s="37" t="str">
        <f t="shared" si="12"/>
        <v/>
      </c>
      <c r="E42" s="38" t="str">
        <f t="shared" si="9"/>
        <v/>
      </c>
      <c r="F42" s="38" t="str">
        <f t="shared" si="9"/>
        <v/>
      </c>
      <c r="G42" s="38" t="str">
        <f t="shared" si="9"/>
        <v/>
      </c>
      <c r="H42" s="34"/>
      <c r="I42" s="39"/>
      <c r="J42" s="40" t="str">
        <f t="shared" si="5"/>
        <v/>
      </c>
      <c r="K42" s="41" t="s">
        <v>55</v>
      </c>
      <c r="L42" s="42"/>
      <c r="M42" s="43"/>
      <c r="N42" s="39"/>
      <c r="O42" s="44"/>
      <c r="P42" s="39"/>
      <c r="Q42" s="45"/>
      <c r="R42" s="39"/>
      <c r="S42" s="42"/>
      <c r="T42" s="33"/>
      <c r="W42" s="46" t="s">
        <v>7</v>
      </c>
      <c r="X42" s="47">
        <f t="shared" si="10"/>
        <v>0</v>
      </c>
    </row>
    <row r="43" spans="1:39" s="46" customFormat="1" ht="20.25" hidden="1" customHeight="1" x14ac:dyDescent="0.2">
      <c r="A43" s="34"/>
      <c r="B43" s="35" t="str">
        <f t="shared" si="0"/>
        <v/>
      </c>
      <c r="C43" s="36" t="str">
        <f t="shared" si="11"/>
        <v/>
      </c>
      <c r="D43" s="37" t="str">
        <f t="shared" si="12"/>
        <v/>
      </c>
      <c r="E43" s="38" t="str">
        <f t="shared" si="9"/>
        <v/>
      </c>
      <c r="F43" s="38" t="str">
        <f t="shared" si="9"/>
        <v/>
      </c>
      <c r="G43" s="38" t="str">
        <f t="shared" si="9"/>
        <v/>
      </c>
      <c r="H43" s="34"/>
      <c r="I43" s="39"/>
      <c r="J43" s="40" t="str">
        <f t="shared" si="5"/>
        <v/>
      </c>
      <c r="K43" s="41" t="s">
        <v>55</v>
      </c>
      <c r="L43" s="42"/>
      <c r="M43" s="43"/>
      <c r="N43" s="39"/>
      <c r="O43" s="44"/>
      <c r="P43" s="39"/>
      <c r="Q43" s="45"/>
      <c r="R43" s="39"/>
      <c r="S43" s="42"/>
      <c r="T43" s="33"/>
      <c r="W43" s="46" t="s">
        <v>7</v>
      </c>
      <c r="X43" s="47">
        <f t="shared" si="10"/>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3">IF(W44&lt;&gt;"","X","")</f>
        <v/>
      </c>
      <c r="V44" s="40" t="str">
        <f t="shared" si="13"/>
        <v/>
      </c>
      <c r="W44" s="40" t="str">
        <f t="shared" si="13"/>
        <v/>
      </c>
      <c r="X44" s="40" t="str">
        <f t="shared" si="13"/>
        <v/>
      </c>
      <c r="Y44" s="40" t="str">
        <f t="shared" si="13"/>
        <v/>
      </c>
      <c r="Z44" s="40" t="str">
        <f t="shared" si="13"/>
        <v/>
      </c>
      <c r="AA44" s="40" t="str">
        <f t="shared" si="13"/>
        <v/>
      </c>
      <c r="AB44" s="40" t="str">
        <f t="shared" si="13"/>
        <v/>
      </c>
      <c r="AC44" s="40" t="str">
        <f t="shared" si="13"/>
        <v/>
      </c>
      <c r="AD44" s="40" t="str">
        <f t="shared" si="13"/>
        <v/>
      </c>
      <c r="AE44" s="40" t="str">
        <f t="shared" si="13"/>
        <v/>
      </c>
      <c r="AF44" s="40" t="str">
        <f t="shared" si="13"/>
        <v/>
      </c>
      <c r="AG44" s="40" t="str">
        <f t="shared" si="13"/>
        <v/>
      </c>
      <c r="AH44" s="40" t="str">
        <f t="shared" si="13"/>
        <v/>
      </c>
      <c r="AI44" s="40" t="str">
        <f t="shared" si="13"/>
        <v/>
      </c>
      <c r="AJ44" s="40" t="str">
        <f t="shared" si="13"/>
        <v/>
      </c>
      <c r="AK44" s="40" t="str">
        <f t="shared" si="13"/>
        <v/>
      </c>
      <c r="AL44" s="40" t="str">
        <f t="shared" si="13"/>
        <v/>
      </c>
      <c r="AM44" s="40" t="str">
        <f t="shared" si="13"/>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42851.076877083331</v>
      </c>
      <c r="C46" s="58">
        <f>IF(O46&gt;0,"",X46)</f>
        <v>17.849999999999998</v>
      </c>
      <c r="D46" s="59"/>
      <c r="E46" s="60">
        <f>IF($O$46&gt;0,"-----",IF($L$5&lt;&gt;"",$L$5*E10,E10*$C$46))</f>
        <v>17.849999999999998</v>
      </c>
      <c r="F46" s="60">
        <f>IF($O$46&gt;0,"-----",IF($L$5&lt;&gt;"",$L$5*F10,F10*$C$46))</f>
        <v>35.699999999999996</v>
      </c>
      <c r="G46" s="60">
        <f>IF($O$46&gt;0,"-----",IF($L$5&lt;&gt;"",$L$5*G10,G10*$C$46))</f>
        <v>53.55</v>
      </c>
      <c r="H46" s="20"/>
      <c r="I46" s="17"/>
      <c r="J46" s="55" t="s">
        <v>29</v>
      </c>
      <c r="K46" s="61"/>
      <c r="L46" s="61"/>
      <c r="M46" s="61"/>
      <c r="N46" s="61"/>
      <c r="O46" s="62">
        <f>COUNTIF(O12:O43,"=St.")</f>
        <v>0</v>
      </c>
      <c r="P46" s="61"/>
      <c r="Q46" s="61"/>
      <c r="R46" s="9"/>
      <c r="X46" s="63">
        <f>SUM(X11:X45)</f>
        <v>17.849999999999998</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57" customHeight="1" x14ac:dyDescent="0.25">
      <c r="A54" s="77"/>
      <c r="B54" s="98" t="s">
        <v>84</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59.25" customHeight="1" x14ac:dyDescent="0.25">
      <c r="A57" s="77"/>
      <c r="B57" s="91" t="s">
        <v>85</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76</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77</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78</v>
      </c>
      <c r="D86" s="90"/>
      <c r="E86" s="90"/>
      <c r="F86" s="90"/>
      <c r="G86" s="90"/>
      <c r="H86" s="77"/>
      <c r="I86" s="77"/>
      <c r="J86" s="73" t="str">
        <f>IF(C86&lt;&gt;"","X","")</f>
        <v>X</v>
      </c>
      <c r="K86" s="77"/>
      <c r="L86" s="77"/>
      <c r="M86" s="77"/>
      <c r="N86" s="77"/>
      <c r="O86" s="77"/>
      <c r="P86" s="77"/>
      <c r="Q86" s="77"/>
      <c r="R86" s="77"/>
    </row>
    <row r="87" spans="1:18" s="78" customFormat="1" ht="38.25" customHeight="1" x14ac:dyDescent="0.25">
      <c r="A87" s="74"/>
      <c r="B87" s="81" t="s">
        <v>9</v>
      </c>
      <c r="C87" s="90" t="s">
        <v>79</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40.5" customHeight="1" x14ac:dyDescent="0.25">
      <c r="A107" s="74"/>
      <c r="B107" s="81" t="s">
        <v>38</v>
      </c>
      <c r="C107" s="90" t="s">
        <v>80</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38.25" customHeight="1" x14ac:dyDescent="0.25">
      <c r="A120" s="77"/>
      <c r="B120" s="91" t="s">
        <v>87</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1" priority="8" stopIfTrue="1">
      <formula>$Q45="u"</formula>
    </cfRule>
  </conditionalFormatting>
  <conditionalFormatting sqref="B44">
    <cfRule type="expression" dxfId="10" priority="13" stopIfTrue="1">
      <formula>$Q44="u"</formula>
    </cfRule>
  </conditionalFormatting>
  <conditionalFormatting sqref="S12:S43 M11:T11 J46:Q49 J7:K43 L12:N43 J45:T45 J50:J55 L7:L11 M7:Q10 J44:S44 U44:AM44 T12:T44 P12:Q43 J59:J120">
    <cfRule type="expression" dxfId="9" priority="9" stopIfTrue="1">
      <formula>#REF!&lt;&gt;""</formula>
    </cfRule>
  </conditionalFormatting>
  <conditionalFormatting sqref="B43:G43">
    <cfRule type="expression" dxfId="8" priority="15" stopIfTrue="1">
      <formula>OR($Q43="u",$Q43="o2")</formula>
    </cfRule>
    <cfRule type="expression" dxfId="7" priority="16" stopIfTrue="1">
      <formula>OR($Q43="u2",$Q43="o3")</formula>
    </cfRule>
    <cfRule type="expression" dxfId="6" priority="17" stopIfTrue="1">
      <formula>$Q43="u3"</formula>
    </cfRule>
  </conditionalFormatting>
  <conditionalFormatting sqref="O12:O43">
    <cfRule type="expression" dxfId="5" priority="11" stopIfTrue="1">
      <formula>#REF!&lt;&gt;""</formula>
    </cfRule>
  </conditionalFormatting>
  <conditionalFormatting sqref="B10">
    <cfRule type="cellIs" dxfId="4" priority="10" stopIfTrue="1" operator="equal">
      <formula>0</formula>
    </cfRule>
  </conditionalFormatting>
  <conditionalFormatting sqref="J56:J58">
    <cfRule type="expression" dxfId="3" priority="7"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34"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2017-04-25T23:50:47Z</cp:lastPrinted>
  <dcterms:created xsi:type="dcterms:W3CDTF">2010-01-14T09:56:01Z</dcterms:created>
  <dcterms:modified xsi:type="dcterms:W3CDTF">2017-04-25T23:51:33Z</dcterms:modified>
</cp:coreProperties>
</file>