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Laugengebäcke\"/>
    </mc:Choice>
  </mc:AlternateContent>
  <bookViews>
    <workbookView xWindow="1731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64" i="2"/>
  <c r="J68" i="2" s="1"/>
  <c r="J73" i="2"/>
  <c r="J77" i="2" s="1"/>
  <c r="E42" i="2"/>
  <c r="F23" i="2"/>
  <c r="F22" i="2"/>
  <c r="F39" i="2"/>
  <c r="F12" i="2"/>
  <c r="G28" i="2"/>
  <c r="F17" i="2"/>
  <c r="E33" i="2"/>
  <c r="E34" i="2"/>
  <c r="F31" i="2"/>
  <c r="G14" i="2"/>
  <c r="G36"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<sst xmlns="http://schemas.openxmlformats.org/spreadsheetml/2006/main" count="178" uniqueCount="87">
  <si>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</si>
  <si>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</si>
  <si>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</si>
  <si>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</si>
  <si>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</si>
  <si>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</si>
  <si>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</si>
  <si>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</si>
  <si>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</si>
  <si>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</si>
  <si>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</si>
  <si>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</si>
  <si>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</si>
  <si>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</si>
  <si>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</si>
  <si>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</si>
  <si>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</si>
  <si>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</si>
  <si>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</si>
  <si>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</si>
  <si>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</si>
  <si>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</si>
  <si>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</si>
  <si>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</si>
  <si>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</si>
  <si>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</si>
  <si>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</si>
  <si>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</si>
  <si>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</si>
  <si>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</si>
  <si>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</si>
  <si>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</si>
  <si>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</si>
  <si>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</si>
  <si>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</si>
  <si>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</si>
  <si>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</si>
  <si>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</si>
  <si>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</si>
  <si>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</si>
  <si>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</si>
  <si>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</si>
  <si>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</si>
  <si>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</si>
  <si>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</si>
  <si>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</si>
  <si>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</si>
  <si>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</si>
  <si>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</si>
  <si>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</si>
  <si>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</si>
  <si>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</si>
  <si>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</si>
  <si>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</si>
  <si>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</si>
  <si>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</si>
  <si>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</si>
  <si>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</si>
  <si>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</si>
  <si>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</si>
  <si>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</si>
  <si>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</si>
  <si>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</si>
  <si>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</si>
  <si>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</si>
  <si>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</si>
  <si>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</si>
  <si>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</si>
  <si>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schwäbische Dinkel-Brezeln</t>
  </si>
  <si>
    <t>Dinkelmehl Type 630</t>
  </si>
  <si>
    <t>minimalback 0,5%</t>
  </si>
  <si>
    <t>Salz</t>
  </si>
  <si>
    <t>Hefe (Menge nach Führung)</t>
  </si>
  <si>
    <t>liquimalt gold</t>
  </si>
  <si>
    <t>Palmfett</t>
  </si>
  <si>
    <t>Wasser ca.</t>
  </si>
  <si>
    <t>5 Minuten</t>
  </si>
  <si>
    <t>20°- 22°C</t>
  </si>
  <si>
    <t>Dinkelsauerteig getrocknet</t>
  </si>
  <si>
    <t>ohne Vorteig</t>
  </si>
  <si>
    <t>Malzextrakt hell, flüssig</t>
  </si>
  <si>
    <t>120 - 130 Sr°</t>
  </si>
  <si>
    <t>Dinkel-Crisp 630</t>
  </si>
  <si>
    <t>Dinkel-Extrudat aus hellem Mehl</t>
  </si>
  <si>
    <t>- Das Palmfett sorgt wegen seinem hohen Schmelzpunkt für einen stabilen Ausbund. Alternativ funktioniert auch, mit Anpassung der TA, Pflanzenöl. Wenn es nicht vegan sein muss, geht auch Butter.</t>
  </si>
  <si>
    <t>2-3 Minuten (nach Kneter)</t>
  </si>
  <si>
    <t xml:space="preserve">- durch Erhöhen der Wassermenge auch ein idealer Teig für Laugenstangen oder -brötchen.
- Variieren der Fettmenge von 2% bis 7%, Einsatz unterschiedlicher Fette wie Butter oder Margarine oder auch Pflanzenöl.
- Einsatz von bis zu 5% liquimalt gold (Malzextrakt hell) für einen charakteristischen Geschmack.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</si>
</sst>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68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79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20" si="1">IF(AND(L12&lt;&gt;"",M12&lt;&gt;""),M12,"")</f>
        <v>9</v>
      </c>
      <c r="D12" s="37" t="str">
        <f t="shared" ref="D12:D20" si="2">IF(AND(O12&lt;&gt;"",M12&lt;&gt;""),$O12,"")</f>
        <v>kg</v>
      </c>
      <c r="E12" s="38">
        <f t="shared" ref="E12:G21" si="3">IF(AND($L$5&gt;0,$O$46&gt;0),"-----",IF($C12&lt;&gt;"",IF($M12&lt;$O$3,$C12*E$47,ROUND($C12*E$47,2)),""))</f>
        <v>9</v>
      </c>
      <c r="F12" s="38">
        <f t="shared" si="3"/>
        <v>18</v>
      </c>
      <c r="G12" s="38">
        <f t="shared" si="3"/>
        <v>27</v>
      </c>
      <c r="H12" s="34"/>
      <c r="I12" s="39"/>
      <c r="J12" s="40" t="str">
        <f>IF(L12&lt;&gt;"","X","")</f>
        <v>X</v>
      </c>
      <c r="K12" s="41" t="s">
        <v>55</v>
      </c>
      <c r="L12" s="42" t="s">
        <v>69</v>
      </c>
      <c r="M12" s="43">
        <v>9</v>
      </c>
      <c r="N12" s="39"/>
      <c r="O12" s="44" t="s">
        <v>7</v>
      </c>
      <c r="P12" s="39"/>
      <c r="Q12" s="45"/>
      <c r="R12" s="39"/>
      <c r="S12" s="42"/>
      <c r="T12" s="33"/>
      <c r="W12" s="46" t="s">
        <v>7</v>
      </c>
      <c r="X12" s="47">
        <f t="shared" ref="X12:X25" si="4">IF(AND(Q12&lt;&gt;"o",Q12&lt;&gt;"o2",Q12&lt;&gt;"o3"),M12,0)</f>
        <v>9</v>
      </c>
    </row>
    <row r="13" spans="1:24" s="46" customFormat="1" ht="20.25" customHeight="1" x14ac:dyDescent="0.2">
      <c r="A13" s="34"/>
      <c r="B13" s="35" t="str">
        <f t="shared" si="0"/>
        <v>Dinkel-Crisp 630</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82</v>
      </c>
      <c r="M13" s="43">
        <v>0.8</v>
      </c>
      <c r="N13" s="39"/>
      <c r="O13" s="44" t="s">
        <v>7</v>
      </c>
      <c r="P13" s="39"/>
      <c r="Q13" s="45"/>
      <c r="R13" s="39"/>
      <c r="S13" s="42" t="s">
        <v>83</v>
      </c>
      <c r="T13" s="33"/>
      <c r="W13" s="46" t="s">
        <v>7</v>
      </c>
      <c r="X13" s="47">
        <f t="shared" si="4"/>
        <v>0.8</v>
      </c>
    </row>
    <row r="14" spans="1:24" s="46" customFormat="1" ht="20.25" customHeight="1" x14ac:dyDescent="0.2">
      <c r="A14" s="34"/>
      <c r="B14" s="35" t="str">
        <f t="shared" si="0"/>
        <v>Dinkelsauerteig getrocknet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78</v>
      </c>
      <c r="M14" s="43">
        <v>0.2</v>
      </c>
      <c r="N14" s="39"/>
      <c r="O14" s="44" t="s">
        <v>7</v>
      </c>
      <c r="P14" s="39"/>
      <c r="Q14" s="45"/>
      <c r="R14" s="39"/>
      <c r="S14" s="42" t="s">
        <v>81</v>
      </c>
      <c r="T14" s="33"/>
      <c r="W14" s="46" t="s">
        <v>7</v>
      </c>
      <c r="X14" s="47">
        <f t="shared" si="4"/>
        <v>0.2</v>
      </c>
    </row>
    <row r="15" spans="1:24" s="46" customFormat="1" ht="20.25" customHeight="1" x14ac:dyDescent="0.2">
      <c r="A15" s="34"/>
      <c r="B15" s="35" t="str">
        <f t="shared" si="0"/>
        <v>minimalback 0,5%</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70</v>
      </c>
      <c r="M15" s="43">
        <v>0.05</v>
      </c>
      <c r="N15" s="39"/>
      <c r="O15" s="44" t="s">
        <v>7</v>
      </c>
      <c r="P15" s="39"/>
      <c r="Q15" s="45"/>
      <c r="R15" s="39"/>
      <c r="S15" s="42"/>
      <c r="T15" s="33"/>
      <c r="W15" s="46" t="s">
        <v>7</v>
      </c>
      <c r="X15" s="47">
        <f t="shared" si="4"/>
        <v>0.05</v>
      </c>
    </row>
    <row r="16" spans="1:24" s="46" customFormat="1" ht="20.25" customHeight="1" x14ac:dyDescent="0.2">
      <c r="A16" s="34"/>
      <c r="B16" s="35" t="str">
        <f t="shared" si="0"/>
        <v>Salz</v>
      </c>
      <c r="C16" s="36">
        <f t="shared" si="1"/>
        <v>0.2</v>
      </c>
      <c r="D16" s="37" t="str">
        <f t="shared" si="2"/>
        <v>kg</v>
      </c>
      <c r="E16" s="38">
        <f t="shared" si="3"/>
        <v>0.2</v>
      </c>
      <c r="F16" s="38">
        <f t="shared" si="3"/>
        <v>0.4</v>
      </c>
      <c r="G16" s="38">
        <f t="shared" si="3"/>
        <v>0.60000000000000009</v>
      </c>
      <c r="H16" s="34"/>
      <c r="I16" s="39"/>
      <c r="J16" s="40" t="str">
        <f t="shared" si="5"/>
        <v>X</v>
      </c>
      <c r="K16" s="41" t="s">
        <v>55</v>
      </c>
      <c r="L16" s="42" t="s">
        <v>71</v>
      </c>
      <c r="M16" s="43">
        <v>0.2</v>
      </c>
      <c r="N16" s="39"/>
      <c r="O16" s="44" t="s">
        <v>7</v>
      </c>
      <c r="P16" s="39"/>
      <c r="Q16" s="45"/>
      <c r="R16" s="39"/>
      <c r="S16" s="42"/>
      <c r="T16" s="33"/>
      <c r="W16" s="46" t="s">
        <v>7</v>
      </c>
      <c r="X16" s="47">
        <f t="shared" si="4"/>
        <v>0.2</v>
      </c>
    </row>
    <row r="17" spans="1:24" s="46" customFormat="1" ht="20.25" customHeight="1" x14ac:dyDescent="0.2">
      <c r="A17" s="34"/>
      <c r="B17" s="35" t="str">
        <f t="shared" si="0"/>
        <v>Hefe (Menge nach Führung)</v>
      </c>
      <c r="C17" s="36">
        <f t="shared" si="1"/>
        <v>0.2</v>
      </c>
      <c r="D17" s="37" t="str">
        <f t="shared" si="2"/>
        <v>kg</v>
      </c>
      <c r="E17" s="38">
        <f t="shared" si="3"/>
        <v>0.2</v>
      </c>
      <c r="F17" s="38">
        <f t="shared" si="3"/>
        <v>0.4</v>
      </c>
      <c r="G17" s="38">
        <f t="shared" si="3"/>
        <v>0.60000000000000009</v>
      </c>
      <c r="H17" s="34"/>
      <c r="I17" s="39"/>
      <c r="J17" s="40" t="str">
        <f t="shared" si="5"/>
        <v>X</v>
      </c>
      <c r="K17" s="41" t="s">
        <v>55</v>
      </c>
      <c r="L17" s="42" t="s">
        <v>72</v>
      </c>
      <c r="M17" s="43">
        <v>0.2</v>
      </c>
      <c r="N17" s="39"/>
      <c r="O17" s="44" t="s">
        <v>7</v>
      </c>
      <c r="P17" s="39"/>
      <c r="Q17" s="45"/>
      <c r="R17" s="39"/>
      <c r="S17" s="42"/>
      <c r="T17" s="33"/>
      <c r="W17" s="46" t="s">
        <v>7</v>
      </c>
      <c r="X17" s="47">
        <f t="shared" si="4"/>
        <v>0.2</v>
      </c>
    </row>
    <row r="18" spans="1:24" s="46" customFormat="1" ht="20.25" customHeight="1" x14ac:dyDescent="0.2">
      <c r="A18" s="34"/>
      <c r="B18" s="35" t="str">
        <f t="shared" si="0"/>
        <v>liquimalt gold</v>
      </c>
      <c r="C18" s="36">
        <f t="shared" si="1"/>
        <v>0.25</v>
      </c>
      <c r="D18" s="37" t="str">
        <f t="shared" si="2"/>
        <v>kg</v>
      </c>
      <c r="E18" s="38">
        <f t="shared" si="3"/>
        <v>0.25</v>
      </c>
      <c r="F18" s="38">
        <f t="shared" si="3"/>
        <v>0.5</v>
      </c>
      <c r="G18" s="38">
        <f t="shared" si="3"/>
        <v>0.75</v>
      </c>
      <c r="H18" s="34"/>
      <c r="I18" s="39"/>
      <c r="J18" s="40" t="str">
        <f t="shared" si="5"/>
        <v>X</v>
      </c>
      <c r="K18" s="41" t="s">
        <v>55</v>
      </c>
      <c r="L18" s="42" t="s">
        <v>73</v>
      </c>
      <c r="M18" s="43">
        <v>0.25</v>
      </c>
      <c r="N18" s="39"/>
      <c r="O18" s="44" t="s">
        <v>7</v>
      </c>
      <c r="P18" s="39"/>
      <c r="Q18" s="45"/>
      <c r="R18" s="39"/>
      <c r="S18" s="42" t="s">
        <v>80</v>
      </c>
      <c r="T18" s="33"/>
      <c r="W18" s="46" t="s">
        <v>7</v>
      </c>
      <c r="X18" s="47">
        <f t="shared" si="4"/>
        <v>0.25</v>
      </c>
    </row>
    <row r="19" spans="1:24" s="46" customFormat="1" ht="20.25" customHeight="1" x14ac:dyDescent="0.2">
      <c r="A19" s="34"/>
      <c r="B19" s="35" t="str">
        <f t="shared" si="0"/>
        <v>Palmfett</v>
      </c>
      <c r="C19" s="36">
        <f t="shared" si="1"/>
        <v>0.5</v>
      </c>
      <c r="D19" s="37" t="str">
        <f t="shared" si="2"/>
        <v>kg</v>
      </c>
      <c r="E19" s="38">
        <f t="shared" si="3"/>
        <v>0.5</v>
      </c>
      <c r="F19" s="38">
        <f t="shared" si="3"/>
        <v>1</v>
      </c>
      <c r="G19" s="38">
        <f t="shared" si="3"/>
        <v>1.5</v>
      </c>
      <c r="H19" s="34"/>
      <c r="I19" s="39"/>
      <c r="J19" s="40" t="str">
        <f t="shared" si="5"/>
        <v>X</v>
      </c>
      <c r="K19" s="41" t="s">
        <v>55</v>
      </c>
      <c r="L19" s="42" t="s">
        <v>74</v>
      </c>
      <c r="M19" s="43">
        <v>0.5</v>
      </c>
      <c r="N19" s="39"/>
      <c r="O19" s="44" t="s">
        <v>7</v>
      </c>
      <c r="P19" s="39"/>
      <c r="Q19" s="45"/>
      <c r="R19" s="39"/>
      <c r="S19" s="42"/>
      <c r="T19" s="33"/>
      <c r="W19" s="46" t="s">
        <v>7</v>
      </c>
      <c r="X19" s="47">
        <f t="shared" si="4"/>
        <v>0.5</v>
      </c>
    </row>
    <row r="20" spans="1:24" s="46" customFormat="1" ht="20.25" customHeight="1" x14ac:dyDescent="0.2">
      <c r="A20" s="34"/>
      <c r="B20" s="35" t="str">
        <f t="shared" si="0"/>
        <v>Wasser ca.</v>
      </c>
      <c r="C20" s="36">
        <f t="shared" si="1"/>
        <v>4.8</v>
      </c>
      <c r="D20" s="37" t="str">
        <f t="shared" si="2"/>
        <v>kg</v>
      </c>
      <c r="E20" s="38">
        <f t="shared" si="3"/>
        <v>4.8</v>
      </c>
      <c r="F20" s="38">
        <f t="shared" si="3"/>
        <v>9.6</v>
      </c>
      <c r="G20" s="38">
        <f t="shared" si="3"/>
        <v>14.399999999999999</v>
      </c>
      <c r="H20" s="34"/>
      <c r="I20" s="39"/>
      <c r="J20" s="40" t="str">
        <f>IF(L20&lt;&gt;"","X","")</f>
        <v>X</v>
      </c>
      <c r="K20" s="41" t="s">
        <v>55</v>
      </c>
      <c r="L20" s="42" t="s">
        <v>75</v>
      </c>
      <c r="M20" s="43">
        <v>4.8</v>
      </c>
      <c r="N20" s="39"/>
      <c r="O20" s="44" t="s">
        <v>7</v>
      </c>
      <c r="P20" s="39"/>
      <c r="Q20" s="45"/>
      <c r="R20" s="39"/>
      <c r="S20" s="42"/>
      <c r="T20" s="33"/>
      <c r="W20" s="46" t="s">
        <v>7</v>
      </c>
      <c r="X20" s="47">
        <f t="shared" si="4"/>
        <v>4.8</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43042.855783449071</v>
      </c>
      <c r="C46" s="58">
        <f>IF(O46&gt;0,"",X46)</f>
        <v>16</v>
      </c>
      <c r="D46" s="59"/>
      <c r="E46" s="60">
        <f>IF($O$46&gt;0,"-----",IF($L$5&lt;&gt;"",$L$5*E10,E10*$C$46))</f>
        <v>16</v>
      </c>
      <c r="F46" s="60">
        <f>IF($O$46&gt;0,"-----",IF($L$5&lt;&gt;"",$L$5*F10,F10*$C$46))</f>
        <v>32</v>
      </c>
      <c r="G46" s="60">
        <f>IF($O$46&gt;0,"-----",IF($L$5&lt;&gt;"",$L$5*G10,G10*$C$46))</f>
        <v>48</v>
      </c>
      <c r="H46" s="20"/>
      <c r="I46" s="17"/>
      <c r="J46" s="55" t="s">
        <v>29</v>
      </c>
      <c r="K46" s="61"/>
      <c r="L46" s="61"/>
      <c r="M46" s="61"/>
      <c r="N46" s="61"/>
      <c r="O46" s="62">
        <f>COUNTIF(O12:O43,"=St.")</f>
        <v>0</v>
      </c>
      <c r="P46" s="61"/>
      <c r="Q46" s="61"/>
      <c r="R46" s="9"/>
      <c r="X46" s="63">
        <f>SUM(X11:X45)</f>
        <v>16</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0.75" customHeight="1" x14ac:dyDescent="0.25">
      <c r="A57" s="77"/>
      <c r="B57" s="88" t="s">
        <v>84</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76</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85</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77</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76</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17" customHeight="1" x14ac:dyDescent="0.25">
      <c r="A120" s="77"/>
      <c r="B120" s="88" t="s">
        <v>86</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2017-11-03T19:32:07Z</cp:lastPrinted>
  <dcterms:created xsi:type="dcterms:W3CDTF">2010-01-14T09:56:01Z</dcterms:created>
  <dcterms:modified xsi:type="dcterms:W3CDTF">2017-11-03T19:32:25Z</dcterms:modified>
</cp:coreProperties>
</file>